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autoCompressPictures="0"/>
  <workbookProtection workbookPassword="B93E" lockStructure="1"/>
  <bookViews>
    <workbookView xWindow="0" yWindow="60" windowWidth="15576" windowHeight="11760" tabRatio="869" firstSheet="1" activeTab="4"/>
  </bookViews>
  <sheets>
    <sheet name="Proposal Budget - Guidance" sheetId="1" r:id="rId1"/>
    <sheet name="1. Overall Budget" sheetId="2" r:id="rId2"/>
    <sheet name="2. by Components" sheetId="3" r:id="rId3"/>
    <sheet name="3. Categorical" sheetId="4" r:id="rId4"/>
    <sheet name="4. Narrative" sheetId="5" r:id="rId5"/>
  </sheets>
  <externalReferences>
    <externalReference r:id="rId6"/>
  </externalReferences>
  <definedNames>
    <definedName name="_xlnm.Print_Area" localSheetId="1">'1. Overall Budget'!$A$1:$Q$39</definedName>
    <definedName name="_xlnm.Print_Area" localSheetId="2">'2. by Components'!$A$1:$O$175</definedName>
    <definedName name="_xlnm.Print_Area" localSheetId="3">'3. Categorical'!$A$1:$Q$39</definedName>
    <definedName name="_xlnm.Print_Area" localSheetId="0">'Proposal Budget - Guidance'!$A$1:$Q$26</definedName>
    <definedName name="_xlnm.Print_Titles" localSheetId="1">'1. Overall Budget'!$3:$3</definedName>
    <definedName name="_xlnm.Print_Titles" localSheetId="2">'2. by Components'!$1:$3</definedName>
    <definedName name="_xlnm.Print_Titles" localSheetId="3">'3. Categorical'!$3:$3</definedName>
    <definedName name="_xlnm.Print_Titles" localSheetId="0">'Proposal Budget - Guidance'!$3:$3</definedName>
    <definedName name="Term" localSheetId="1">#REF!</definedName>
    <definedName name="Term" localSheetId="3">#REF!</definedName>
    <definedName name="Term">#REF!</definedName>
  </definedNames>
  <calcPr calcId="145621"/>
</workbook>
</file>

<file path=xl/calcChain.xml><?xml version="1.0" encoding="utf-8"?>
<calcChain xmlns="http://schemas.openxmlformats.org/spreadsheetml/2006/main">
  <c r="C11" i="2" l="1"/>
  <c r="G81" i="3"/>
  <c r="G111" i="3" s="1"/>
  <c r="O77" i="3"/>
  <c r="O107" i="3" s="1"/>
  <c r="O137" i="3" s="1"/>
  <c r="O76" i="3"/>
  <c r="O106" i="3" s="1"/>
  <c r="O75" i="3"/>
  <c r="O105" i="3" s="1"/>
  <c r="O135" i="3" s="1"/>
  <c r="M77" i="3"/>
  <c r="M107" i="3" s="1"/>
  <c r="M137" i="3" s="1"/>
  <c r="M76" i="3"/>
  <c r="M106" i="3" s="1"/>
  <c r="M136" i="3" s="1"/>
  <c r="M75" i="3"/>
  <c r="M105" i="3" s="1"/>
  <c r="K77" i="3"/>
  <c r="K107" i="3" s="1"/>
  <c r="K137" i="3" s="1"/>
  <c r="K76" i="3"/>
  <c r="K106" i="3" s="1"/>
  <c r="K75" i="3"/>
  <c r="K105" i="3" s="1"/>
  <c r="K135" i="3" s="1"/>
  <c r="I77" i="3"/>
  <c r="I107" i="3" s="1"/>
  <c r="I137" i="3" s="1"/>
  <c r="I76" i="3"/>
  <c r="I106" i="3" s="1"/>
  <c r="I136" i="3" s="1"/>
  <c r="I75" i="3"/>
  <c r="I105" i="3" s="1"/>
  <c r="G77" i="3"/>
  <c r="G76" i="3"/>
  <c r="G106" i="3" s="1"/>
  <c r="G75" i="3"/>
  <c r="G105" i="3" s="1"/>
  <c r="M70" i="3"/>
  <c r="M100" i="3" s="1"/>
  <c r="M130" i="3" s="1"/>
  <c r="I70" i="3"/>
  <c r="I100" i="3" s="1"/>
  <c r="I130" i="3" s="1"/>
  <c r="G70" i="3"/>
  <c r="G100" i="3" s="1"/>
  <c r="O64" i="3"/>
  <c r="O94" i="3" s="1"/>
  <c r="O124" i="3" s="1"/>
  <c r="M62" i="3"/>
  <c r="M92" i="3" s="1"/>
  <c r="M122" i="3" s="1"/>
  <c r="I66" i="3"/>
  <c r="I96" i="3" s="1"/>
  <c r="I126" i="3" s="1"/>
  <c r="G64" i="3"/>
  <c r="G94" i="3" s="1"/>
  <c r="O52" i="3"/>
  <c r="O51" i="3"/>
  <c r="O81" i="3" s="1"/>
  <c r="O111" i="3" s="1"/>
  <c r="O141" i="3" s="1"/>
  <c r="O50" i="3"/>
  <c r="O53" i="3" s="1"/>
  <c r="M52" i="3"/>
  <c r="M82" i="3" s="1"/>
  <c r="M112" i="3" s="1"/>
  <c r="M142" i="3" s="1"/>
  <c r="M51" i="3"/>
  <c r="M81" i="3" s="1"/>
  <c r="M111" i="3" s="1"/>
  <c r="M141" i="3" s="1"/>
  <c r="M50" i="3"/>
  <c r="M80" i="3" s="1"/>
  <c r="K52" i="3"/>
  <c r="K82" i="3" s="1"/>
  <c r="K112" i="3" s="1"/>
  <c r="K142" i="3" s="1"/>
  <c r="K51" i="3"/>
  <c r="K81" i="3" s="1"/>
  <c r="K111" i="3" s="1"/>
  <c r="K141" i="3" s="1"/>
  <c r="K50" i="3"/>
  <c r="K80" i="3" s="1"/>
  <c r="I52" i="3"/>
  <c r="I82" i="3" s="1"/>
  <c r="I112" i="3" s="1"/>
  <c r="I142" i="3" s="1"/>
  <c r="I51" i="3"/>
  <c r="I81" i="3" s="1"/>
  <c r="I50" i="3"/>
  <c r="I80" i="3" s="1"/>
  <c r="G52" i="3"/>
  <c r="G82" i="3" s="1"/>
  <c r="G51" i="3"/>
  <c r="E51" i="3" s="1"/>
  <c r="G50" i="3"/>
  <c r="G80" i="3" s="1"/>
  <c r="O42" i="3"/>
  <c r="O72" i="3" s="1"/>
  <c r="O102" i="3" s="1"/>
  <c r="O132" i="3" s="1"/>
  <c r="O41" i="3"/>
  <c r="O71" i="3" s="1"/>
  <c r="O101" i="3" s="1"/>
  <c r="O131" i="3" s="1"/>
  <c r="O40" i="3"/>
  <c r="O70" i="3" s="1"/>
  <c r="O100" i="3" s="1"/>
  <c r="O130" i="3" s="1"/>
  <c r="O39" i="3"/>
  <c r="O69" i="3" s="1"/>
  <c r="M42" i="3"/>
  <c r="M72" i="3" s="1"/>
  <c r="M102" i="3" s="1"/>
  <c r="M132" i="3" s="1"/>
  <c r="M41" i="3"/>
  <c r="M71" i="3" s="1"/>
  <c r="M101" i="3" s="1"/>
  <c r="M131" i="3" s="1"/>
  <c r="M40" i="3"/>
  <c r="M39" i="3"/>
  <c r="M69" i="3" s="1"/>
  <c r="K42" i="3"/>
  <c r="K72" i="3" s="1"/>
  <c r="K102" i="3" s="1"/>
  <c r="K132" i="3" s="1"/>
  <c r="K41" i="3"/>
  <c r="K71" i="3" s="1"/>
  <c r="K101" i="3" s="1"/>
  <c r="K131" i="3" s="1"/>
  <c r="K40" i="3"/>
  <c r="K70" i="3" s="1"/>
  <c r="K100" i="3" s="1"/>
  <c r="K130" i="3" s="1"/>
  <c r="K39" i="3"/>
  <c r="K69" i="3" s="1"/>
  <c r="I42" i="3"/>
  <c r="I72" i="3" s="1"/>
  <c r="I102" i="3" s="1"/>
  <c r="I132" i="3" s="1"/>
  <c r="I41" i="3"/>
  <c r="I71" i="3" s="1"/>
  <c r="I101" i="3" s="1"/>
  <c r="I131" i="3" s="1"/>
  <c r="I40" i="3"/>
  <c r="I39" i="3"/>
  <c r="G42" i="3"/>
  <c r="G72" i="3" s="1"/>
  <c r="G41" i="3"/>
  <c r="G71" i="3" s="1"/>
  <c r="G40" i="3"/>
  <c r="G39" i="3"/>
  <c r="E39" i="3" s="1"/>
  <c r="O36" i="3"/>
  <c r="O66" i="3" s="1"/>
  <c r="O96" i="3" s="1"/>
  <c r="O126" i="3" s="1"/>
  <c r="O35" i="3"/>
  <c r="O65" i="3" s="1"/>
  <c r="O95" i="3" s="1"/>
  <c r="O125" i="3" s="1"/>
  <c r="O34" i="3"/>
  <c r="O33" i="3"/>
  <c r="O63" i="3" s="1"/>
  <c r="O93" i="3" s="1"/>
  <c r="O123" i="3" s="1"/>
  <c r="O32" i="3"/>
  <c r="O62" i="3" s="1"/>
  <c r="O92" i="3" s="1"/>
  <c r="O122" i="3" s="1"/>
  <c r="O31" i="3"/>
  <c r="O61" i="3" s="1"/>
  <c r="M36" i="3"/>
  <c r="M66" i="3" s="1"/>
  <c r="M96" i="3" s="1"/>
  <c r="M126" i="3" s="1"/>
  <c r="M35" i="3"/>
  <c r="M65" i="3" s="1"/>
  <c r="M95" i="3" s="1"/>
  <c r="M125" i="3" s="1"/>
  <c r="M34" i="3"/>
  <c r="M64" i="3" s="1"/>
  <c r="M94" i="3" s="1"/>
  <c r="M124" i="3" s="1"/>
  <c r="M33" i="3"/>
  <c r="M63" i="3" s="1"/>
  <c r="M93" i="3" s="1"/>
  <c r="M123" i="3" s="1"/>
  <c r="M32" i="3"/>
  <c r="M31" i="3"/>
  <c r="M61" i="3" s="1"/>
  <c r="K36" i="3"/>
  <c r="K66" i="3" s="1"/>
  <c r="K96" i="3" s="1"/>
  <c r="K126" i="3" s="1"/>
  <c r="K35" i="3"/>
  <c r="K65" i="3" s="1"/>
  <c r="K34" i="3"/>
  <c r="K64" i="3" s="1"/>
  <c r="K94" i="3" s="1"/>
  <c r="K124" i="3" s="1"/>
  <c r="K33" i="3"/>
  <c r="K63" i="3" s="1"/>
  <c r="K93" i="3" s="1"/>
  <c r="K123" i="3" s="1"/>
  <c r="K32" i="3"/>
  <c r="K62" i="3" s="1"/>
  <c r="K92" i="3" s="1"/>
  <c r="K122" i="3" s="1"/>
  <c r="K31" i="3"/>
  <c r="K61" i="3" s="1"/>
  <c r="I36" i="3"/>
  <c r="I35" i="3"/>
  <c r="I65" i="3" s="1"/>
  <c r="I95" i="3" s="1"/>
  <c r="I125" i="3" s="1"/>
  <c r="I34" i="3"/>
  <c r="I64" i="3" s="1"/>
  <c r="I94" i="3" s="1"/>
  <c r="I124" i="3" s="1"/>
  <c r="I33" i="3"/>
  <c r="I63" i="3" s="1"/>
  <c r="I93" i="3" s="1"/>
  <c r="I123" i="3" s="1"/>
  <c r="I32" i="3"/>
  <c r="I62" i="3" s="1"/>
  <c r="I92" i="3" s="1"/>
  <c r="I122" i="3" s="1"/>
  <c r="I31" i="3"/>
  <c r="I61" i="3" s="1"/>
  <c r="I91" i="3" s="1"/>
  <c r="G36" i="3"/>
  <c r="G66" i="3" s="1"/>
  <c r="G96" i="3" s="1"/>
  <c r="G35" i="3"/>
  <c r="G65" i="3" s="1"/>
  <c r="G95" i="3" s="1"/>
  <c r="G34" i="3"/>
  <c r="G33" i="3"/>
  <c r="G63" i="3" s="1"/>
  <c r="G32" i="3"/>
  <c r="G62" i="3" s="1"/>
  <c r="G31" i="3"/>
  <c r="G61" i="3" s="1"/>
  <c r="O163" i="3"/>
  <c r="M163" i="3"/>
  <c r="K163" i="3"/>
  <c r="I163" i="3"/>
  <c r="G163" i="3"/>
  <c r="O43" i="3"/>
  <c r="O157" i="3"/>
  <c r="M157" i="3"/>
  <c r="K157" i="3"/>
  <c r="K174" i="3" s="1"/>
  <c r="I157" i="3"/>
  <c r="G157" i="3"/>
  <c r="G37" i="3"/>
  <c r="E161" i="3"/>
  <c r="E162" i="3"/>
  <c r="E153" i="3"/>
  <c r="E154" i="3"/>
  <c r="E155" i="3"/>
  <c r="E156" i="3"/>
  <c r="A72" i="3"/>
  <c r="A132" i="3" s="1"/>
  <c r="A64" i="3"/>
  <c r="A154" i="3" s="1"/>
  <c r="A65" i="3"/>
  <c r="A125" i="3" s="1"/>
  <c r="A66" i="3"/>
  <c r="A156" i="3" s="1"/>
  <c r="E42" i="3"/>
  <c r="E41" i="3"/>
  <c r="E10" i="3"/>
  <c r="E6" i="3"/>
  <c r="A77" i="3"/>
  <c r="A76" i="3"/>
  <c r="A166" i="3" s="1"/>
  <c r="A75" i="3"/>
  <c r="A165" i="3" s="1"/>
  <c r="A71" i="3"/>
  <c r="A101" i="3" s="1"/>
  <c r="A70" i="3"/>
  <c r="A130" i="3" s="1"/>
  <c r="A69" i="3"/>
  <c r="A159" i="3" s="1"/>
  <c r="A63" i="3"/>
  <c r="A153" i="3" s="1"/>
  <c r="A62" i="3"/>
  <c r="A152" i="3" s="1"/>
  <c r="A61" i="3"/>
  <c r="A151" i="3" s="1"/>
  <c r="A97" i="3"/>
  <c r="A103" i="3"/>
  <c r="A108" i="3"/>
  <c r="A121" i="3"/>
  <c r="A135" i="3"/>
  <c r="A82" i="3"/>
  <c r="A172" i="3" s="1"/>
  <c r="A81" i="3"/>
  <c r="A171" i="3" s="1"/>
  <c r="A80" i="3"/>
  <c r="A140" i="3" s="1"/>
  <c r="A79" i="3"/>
  <c r="A139" i="3" s="1"/>
  <c r="A74" i="3"/>
  <c r="A164" i="3" s="1"/>
  <c r="A68" i="3"/>
  <c r="A158" i="3" s="1"/>
  <c r="A60" i="3"/>
  <c r="A120" i="3" s="1"/>
  <c r="A109" i="3"/>
  <c r="A169" i="3"/>
  <c r="A98" i="3"/>
  <c r="A170" i="3"/>
  <c r="A134" i="3"/>
  <c r="A129" i="3"/>
  <c r="A107" i="3"/>
  <c r="A167" i="3"/>
  <c r="A137" i="3"/>
  <c r="A111" i="3"/>
  <c r="A136" i="3"/>
  <c r="A106" i="3"/>
  <c r="A161" i="3"/>
  <c r="A160" i="3"/>
  <c r="A100" i="3"/>
  <c r="A93" i="3"/>
  <c r="O6" i="4"/>
  <c r="C6" i="4"/>
  <c r="C10" i="4"/>
  <c r="C8" i="4"/>
  <c r="G9" i="4"/>
  <c r="E8" i="3"/>
  <c r="E22" i="4"/>
  <c r="O173" i="3"/>
  <c r="M173" i="3"/>
  <c r="K173" i="3"/>
  <c r="I173" i="3"/>
  <c r="G173" i="3"/>
  <c r="K53" i="3"/>
  <c r="E172" i="3"/>
  <c r="E171" i="3"/>
  <c r="E170" i="3"/>
  <c r="O168" i="3"/>
  <c r="M168" i="3"/>
  <c r="K168" i="3"/>
  <c r="I168" i="3"/>
  <c r="G168" i="3"/>
  <c r="E167" i="3"/>
  <c r="E166" i="3"/>
  <c r="E165" i="3"/>
  <c r="E160" i="3"/>
  <c r="E159" i="3"/>
  <c r="O174" i="3"/>
  <c r="Q21" i="4" s="1"/>
  <c r="E152" i="3"/>
  <c r="E151" i="3"/>
  <c r="I78" i="3"/>
  <c r="E46" i="3"/>
  <c r="E45" i="3"/>
  <c r="E40" i="3"/>
  <c r="O48" i="3"/>
  <c r="M48" i="3"/>
  <c r="K48" i="3"/>
  <c r="I48" i="3"/>
  <c r="G48" i="3"/>
  <c r="E47" i="3"/>
  <c r="G92" i="3" l="1"/>
  <c r="E62" i="3"/>
  <c r="G102" i="3"/>
  <c r="E72" i="3"/>
  <c r="E75" i="3"/>
  <c r="K78" i="3"/>
  <c r="M53" i="3"/>
  <c r="A142" i="3"/>
  <c r="M37" i="3"/>
  <c r="E37" i="3" s="1"/>
  <c r="E54" i="3" s="1"/>
  <c r="I43" i="3"/>
  <c r="I54" i="3" s="1"/>
  <c r="I18" i="4" s="1"/>
  <c r="E76" i="3"/>
  <c r="M78" i="3"/>
  <c r="E157" i="3"/>
  <c r="G53" i="3"/>
  <c r="E53" i="3" s="1"/>
  <c r="M174" i="3"/>
  <c r="Q20" i="4" s="1"/>
  <c r="A104" i="3"/>
  <c r="A105" i="3"/>
  <c r="E35" i="3"/>
  <c r="E32" i="3"/>
  <c r="G78" i="3"/>
  <c r="O78" i="3"/>
  <c r="I53" i="3"/>
  <c r="A122" i="3"/>
  <c r="A131" i="3"/>
  <c r="K43" i="3"/>
  <c r="G67" i="3"/>
  <c r="G91" i="3"/>
  <c r="E61" i="3"/>
  <c r="E63" i="3"/>
  <c r="G93" i="3"/>
  <c r="G125" i="3"/>
  <c r="I121" i="3"/>
  <c r="I127" i="3" s="1"/>
  <c r="I97" i="3"/>
  <c r="K67" i="3"/>
  <c r="K84" i="3" s="1"/>
  <c r="K19" i="4" s="1"/>
  <c r="K91" i="3"/>
  <c r="E65" i="3"/>
  <c r="K95" i="3"/>
  <c r="K125" i="3" s="1"/>
  <c r="M91" i="3"/>
  <c r="M67" i="3"/>
  <c r="O67" i="3"/>
  <c r="O91" i="3"/>
  <c r="G101" i="3"/>
  <c r="E71" i="3"/>
  <c r="K73" i="3"/>
  <c r="K99" i="3"/>
  <c r="M99" i="3"/>
  <c r="M73" i="3"/>
  <c r="O73" i="3"/>
  <c r="O99" i="3"/>
  <c r="G110" i="3"/>
  <c r="G83" i="3"/>
  <c r="G112" i="3"/>
  <c r="I111" i="3"/>
  <c r="I141" i="3" s="1"/>
  <c r="E81" i="3"/>
  <c r="K110" i="3"/>
  <c r="K83" i="3"/>
  <c r="G124" i="3"/>
  <c r="E124" i="3" s="1"/>
  <c r="E94" i="3"/>
  <c r="G132" i="3"/>
  <c r="E132" i="3" s="1"/>
  <c r="E102" i="3"/>
  <c r="G135" i="3"/>
  <c r="E105" i="3"/>
  <c r="I110" i="3"/>
  <c r="I83" i="3"/>
  <c r="M110" i="3"/>
  <c r="M83" i="3"/>
  <c r="G126" i="3"/>
  <c r="E126" i="3" s="1"/>
  <c r="E96" i="3"/>
  <c r="G122" i="3"/>
  <c r="E122" i="3" s="1"/>
  <c r="E92" i="3"/>
  <c r="G130" i="3"/>
  <c r="E130" i="3" s="1"/>
  <c r="E100" i="3"/>
  <c r="E106" i="3"/>
  <c r="G136" i="3"/>
  <c r="I135" i="3"/>
  <c r="I138" i="3" s="1"/>
  <c r="I108" i="3"/>
  <c r="K108" i="3"/>
  <c r="K136" i="3"/>
  <c r="K138" i="3" s="1"/>
  <c r="M135" i="3"/>
  <c r="M138" i="3" s="1"/>
  <c r="M108" i="3"/>
  <c r="O108" i="3"/>
  <c r="O136" i="3"/>
  <c r="O138" i="3" s="1"/>
  <c r="G141" i="3"/>
  <c r="A96" i="3"/>
  <c r="A94" i="3"/>
  <c r="A126" i="3"/>
  <c r="A124" i="3"/>
  <c r="A102" i="3"/>
  <c r="A155" i="3"/>
  <c r="A162" i="3"/>
  <c r="K37" i="3"/>
  <c r="G43" i="3"/>
  <c r="E43" i="3" s="1"/>
  <c r="M43" i="3"/>
  <c r="M54" i="3" s="1"/>
  <c r="I20" i="4" s="1"/>
  <c r="I37" i="3"/>
  <c r="O37" i="3"/>
  <c r="O54" i="3" s="1"/>
  <c r="I21" i="4" s="1"/>
  <c r="E34" i="3"/>
  <c r="E36" i="3"/>
  <c r="G69" i="3"/>
  <c r="I69" i="3"/>
  <c r="I99" i="3" s="1"/>
  <c r="E77" i="3"/>
  <c r="G107" i="3"/>
  <c r="G108" i="3" s="1"/>
  <c r="A95" i="3"/>
  <c r="E50" i="3"/>
  <c r="E52" i="3"/>
  <c r="I67" i="3"/>
  <c r="I84" i="3" s="1"/>
  <c r="K18" i="4" s="1"/>
  <c r="E64" i="3"/>
  <c r="E66" i="3"/>
  <c r="I73" i="3"/>
  <c r="O80" i="3"/>
  <c r="O82" i="3"/>
  <c r="O112" i="3" s="1"/>
  <c r="O142" i="3" s="1"/>
  <c r="E173" i="3"/>
  <c r="E168" i="3"/>
  <c r="G174" i="3"/>
  <c r="Q17" i="4" s="1"/>
  <c r="E163" i="3"/>
  <c r="I174" i="3"/>
  <c r="Q18" i="4" s="1"/>
  <c r="E78" i="3"/>
  <c r="E70" i="3"/>
  <c r="E67" i="3"/>
  <c r="E48" i="3"/>
  <c r="K54" i="3"/>
  <c r="I19" i="4" s="1"/>
  <c r="E33" i="3"/>
  <c r="E31" i="3"/>
  <c r="Q19" i="4"/>
  <c r="Q22" i="4" s="1"/>
  <c r="A112" i="3"/>
  <c r="A141" i="3"/>
  <c r="A110" i="3"/>
  <c r="A99" i="3"/>
  <c r="A123" i="3"/>
  <c r="A92" i="3"/>
  <c r="A91" i="3"/>
  <c r="A128" i="3"/>
  <c r="A150" i="3"/>
  <c r="A90" i="3"/>
  <c r="O10" i="2" l="1"/>
  <c r="O9" i="4" s="1"/>
  <c r="K55" i="3"/>
  <c r="G54" i="3"/>
  <c r="I17" i="4" s="1"/>
  <c r="E111" i="3"/>
  <c r="E141" i="3"/>
  <c r="E125" i="3"/>
  <c r="O110" i="3"/>
  <c r="O83" i="3"/>
  <c r="E83" i="3" s="1"/>
  <c r="G137" i="3"/>
  <c r="E137" i="3" s="1"/>
  <c r="E107" i="3"/>
  <c r="I129" i="3"/>
  <c r="I133" i="3" s="1"/>
  <c r="I103" i="3"/>
  <c r="M140" i="3"/>
  <c r="M143" i="3" s="1"/>
  <c r="M113" i="3"/>
  <c r="I140" i="3"/>
  <c r="I143" i="3" s="1"/>
  <c r="I113" i="3"/>
  <c r="I114" i="3" s="1"/>
  <c r="M18" i="4" s="1"/>
  <c r="G138" i="3"/>
  <c r="E138" i="3" s="1"/>
  <c r="E135" i="3"/>
  <c r="K140" i="3"/>
  <c r="K143" i="3" s="1"/>
  <c r="K113" i="3"/>
  <c r="G142" i="3"/>
  <c r="E142" i="3" s="1"/>
  <c r="E112" i="3"/>
  <c r="O129" i="3"/>
  <c r="O133" i="3" s="1"/>
  <c r="O103" i="3"/>
  <c r="K129" i="3"/>
  <c r="K133" i="3" s="1"/>
  <c r="K103" i="3"/>
  <c r="O121" i="3"/>
  <c r="O127" i="3" s="1"/>
  <c r="O97" i="3"/>
  <c r="K121" i="3"/>
  <c r="K127" i="3" s="1"/>
  <c r="K144" i="3" s="1"/>
  <c r="O19" i="4" s="1"/>
  <c r="K97" i="3"/>
  <c r="K114" i="3" s="1"/>
  <c r="M19" i="4" s="1"/>
  <c r="G123" i="3"/>
  <c r="E123" i="3" s="1"/>
  <c r="E93" i="3"/>
  <c r="M84" i="3"/>
  <c r="K20" i="4" s="1"/>
  <c r="E95" i="3"/>
  <c r="G99" i="3"/>
  <c r="G73" i="3"/>
  <c r="E69" i="3"/>
  <c r="G140" i="3"/>
  <c r="G113" i="3"/>
  <c r="E110" i="3"/>
  <c r="M129" i="3"/>
  <c r="M133" i="3" s="1"/>
  <c r="M103" i="3"/>
  <c r="G131" i="3"/>
  <c r="E131" i="3" s="1"/>
  <c r="E101" i="3"/>
  <c r="M121" i="3"/>
  <c r="M127" i="3" s="1"/>
  <c r="M144" i="3" s="1"/>
  <c r="O20" i="4" s="1"/>
  <c r="M97" i="3"/>
  <c r="M114" i="3" s="1"/>
  <c r="M20" i="4" s="1"/>
  <c r="G121" i="3"/>
  <c r="G97" i="3"/>
  <c r="E91" i="3"/>
  <c r="E136" i="3"/>
  <c r="E82" i="3"/>
  <c r="E80" i="3"/>
  <c r="O84" i="3"/>
  <c r="K21" i="4" s="1"/>
  <c r="E174" i="3"/>
  <c r="E175" i="3" s="1"/>
  <c r="E108" i="3"/>
  <c r="I22" i="4"/>
  <c r="I55" i="3"/>
  <c r="O55" i="3"/>
  <c r="G55" i="3"/>
  <c r="M55" i="3"/>
  <c r="E55" i="3"/>
  <c r="G19" i="4"/>
  <c r="C19" i="4" s="1"/>
  <c r="B19" i="4" s="1"/>
  <c r="E97" i="3" l="1"/>
  <c r="G127" i="3"/>
  <c r="E127" i="3" s="1"/>
  <c r="E121" i="3"/>
  <c r="G129" i="3"/>
  <c r="G103" i="3"/>
  <c r="E99" i="3"/>
  <c r="O140" i="3"/>
  <c r="O143" i="3" s="1"/>
  <c r="O144" i="3" s="1"/>
  <c r="O113" i="3"/>
  <c r="O114" i="3" s="1"/>
  <c r="M21" i="4" s="1"/>
  <c r="I175" i="3"/>
  <c r="G20" i="4"/>
  <c r="C20" i="4" s="1"/>
  <c r="B20" i="4" s="1"/>
  <c r="I144" i="3"/>
  <c r="G143" i="3"/>
  <c r="E73" i="3"/>
  <c r="E84" i="3" s="1"/>
  <c r="O85" i="3" s="1"/>
  <c r="G84" i="3"/>
  <c r="K17" i="4" s="1"/>
  <c r="K22" i="4" s="1"/>
  <c r="E113" i="3"/>
  <c r="M175" i="3"/>
  <c r="O175" i="3"/>
  <c r="K175" i="3"/>
  <c r="G175" i="3"/>
  <c r="M85" i="3"/>
  <c r="K85" i="3" l="1"/>
  <c r="O18" i="4"/>
  <c r="G18" i="4" s="1"/>
  <c r="C18" i="4" s="1"/>
  <c r="B18" i="4" s="1"/>
  <c r="G133" i="3"/>
  <c r="E133" i="3" s="1"/>
  <c r="E129" i="3"/>
  <c r="G144" i="3"/>
  <c r="E143" i="3"/>
  <c r="G85" i="3"/>
  <c r="E140" i="3"/>
  <c r="E144" i="3"/>
  <c r="I85" i="3"/>
  <c r="E85" i="3"/>
  <c r="O21" i="4"/>
  <c r="G21" i="4" s="1"/>
  <c r="C21" i="4" s="1"/>
  <c r="B21" i="4" s="1"/>
  <c r="O145" i="3"/>
  <c r="E103" i="3"/>
  <c r="E114" i="3" s="1"/>
  <c r="G114" i="3"/>
  <c r="M17" i="4" l="1"/>
  <c r="G115" i="3"/>
  <c r="M145" i="3"/>
  <c r="E145" i="3"/>
  <c r="K145" i="3"/>
  <c r="O17" i="4"/>
  <c r="O22" i="4" s="1"/>
  <c r="G145" i="3"/>
  <c r="O115" i="3"/>
  <c r="I115" i="3"/>
  <c r="M115" i="3"/>
  <c r="K115" i="3"/>
  <c r="E115" i="3"/>
  <c r="I145" i="3"/>
  <c r="G17" i="4" l="1"/>
  <c r="M22" i="4"/>
  <c r="C17" i="4" l="1"/>
  <c r="G22" i="4"/>
  <c r="B17" i="4" l="1"/>
  <c r="C22" i="4"/>
</calcChain>
</file>

<file path=xl/sharedStrings.xml><?xml version="1.0" encoding="utf-8"?>
<sst xmlns="http://schemas.openxmlformats.org/spreadsheetml/2006/main" count="223" uniqueCount="141">
  <si>
    <t>Requested</t>
  </si>
  <si>
    <t>Instructions</t>
  </si>
  <si>
    <t>Years</t>
  </si>
  <si>
    <t xml:space="preserve">  (in US$)</t>
  </si>
  <si>
    <t>Totals</t>
  </si>
  <si>
    <t>Organization: [1]</t>
  </si>
  <si>
    <t>Grant</t>
  </si>
  <si>
    <t>Total Project</t>
  </si>
  <si>
    <t>From Other</t>
  </si>
  <si>
    <t>Support</t>
  </si>
  <si>
    <t>This budget has been reviewed and approved by the following individual responsible for financial reporting:</t>
  </si>
  <si>
    <t>YEAR THREE</t>
  </si>
  <si>
    <t>YEAR FOUR</t>
  </si>
  <si>
    <t>YEAR FIVE</t>
  </si>
  <si>
    <t>Year 1</t>
  </si>
  <si>
    <t>YEAR TWO</t>
  </si>
  <si>
    <t>Year 2</t>
  </si>
  <si>
    <t>Year 3</t>
  </si>
  <si>
    <t>Year 4</t>
  </si>
  <si>
    <t>Year 5</t>
  </si>
  <si>
    <t>Total Annual Budget for Organization: [2]</t>
  </si>
  <si>
    <t>Requested Grant Amount:</t>
  </si>
  <si>
    <t>Global Partnership for Social Accountability (GPSA)</t>
  </si>
  <si>
    <t>Budget Categories</t>
  </si>
  <si>
    <t>Budget Term: [3]</t>
  </si>
  <si>
    <t>Estimated Grant Expenditures [8]</t>
  </si>
  <si>
    <t>Consulting</t>
  </si>
  <si>
    <t>Training</t>
  </si>
  <si>
    <t>Goods</t>
  </si>
  <si>
    <t>Operating Costs</t>
  </si>
  <si>
    <t>Others</t>
  </si>
  <si>
    <t>Total of Component 1</t>
  </si>
  <si>
    <t xml:space="preserve">Component 1: </t>
  </si>
  <si>
    <t>Total of Component 2</t>
  </si>
  <si>
    <t xml:space="preserve">Component 2: </t>
  </si>
  <si>
    <t>Total of Component 4: K&amp;L</t>
  </si>
  <si>
    <t>Percentages by Category</t>
  </si>
  <si>
    <t>Total of Component 3</t>
  </si>
  <si>
    <t>Year 1 request as a percentage of your organization's annual operational budget:</t>
  </si>
  <si>
    <r>
      <t>1.</t>
    </r>
    <r>
      <rPr>
        <b/>
        <sz val="7"/>
        <rFont val="Calibri"/>
        <family val="2"/>
      </rPr>
      <t xml:space="preserve">       </t>
    </r>
    <r>
      <rPr>
        <sz val="11"/>
        <rFont val="Calibri"/>
        <family val="2"/>
      </rPr>
      <t>Enter the organization's legal name.</t>
    </r>
  </si>
  <si>
    <r>
      <t>3.</t>
    </r>
    <r>
      <rPr>
        <b/>
        <sz val="7"/>
        <rFont val="Calibri"/>
        <family val="2"/>
      </rPr>
      <t xml:space="preserve">       </t>
    </r>
    <r>
      <rPr>
        <sz val="11"/>
        <rFont val="Calibri"/>
        <family val="2"/>
      </rPr>
      <t>Budget Term: enter the number of years for which GPSA funding is requested.</t>
    </r>
  </si>
  <si>
    <t>Proposal Grant Budget</t>
  </si>
  <si>
    <t>1. Estimated Costs</t>
  </si>
  <si>
    <t>b. Project Team</t>
  </si>
  <si>
    <t>2. Comments. Include here any additional comments that complement the information provided above.</t>
  </si>
  <si>
    <t>Requested Budget by Component</t>
  </si>
  <si>
    <t>Sub-Totals by Component</t>
  </si>
  <si>
    <t>Estimated Expenditures by Budget Category</t>
  </si>
  <si>
    <t xml:space="preserve">Activity 1: </t>
  </si>
  <si>
    <t>Legend</t>
  </si>
  <si>
    <t>Informational</t>
  </si>
  <si>
    <t>User should enter/modify</t>
  </si>
  <si>
    <t xml:space="preserve">  The total at the bottom of each column should represent the portion of the grant used to perform that activity.</t>
  </si>
  <si>
    <t>Proposal Grant Budget Guidance</t>
  </si>
  <si>
    <t>Do not edit/modify. Cell will populate</t>
  </si>
  <si>
    <t>Worksheets</t>
  </si>
  <si>
    <t>Proposal Budget-Guidance</t>
  </si>
  <si>
    <t>This worksheet provides an overview of your budget</t>
  </si>
  <si>
    <t>This worksheet provides a qualitative perspective on the budget</t>
  </si>
  <si>
    <t>Requested Grant Amount [4]:</t>
  </si>
  <si>
    <t>Organization:</t>
  </si>
  <si>
    <t>Budget Term:</t>
  </si>
  <si>
    <t>Total Annual Budget for Organization:</t>
  </si>
  <si>
    <t>Budget Category</t>
  </si>
  <si>
    <t>Budget</t>
  </si>
  <si>
    <r>
      <t xml:space="preserve">Proposal Grant Budget </t>
    </r>
    <r>
      <rPr>
        <b/>
        <sz val="16"/>
        <rFont val="Calibri"/>
        <family val="2"/>
      </rPr>
      <t>by Budget Categories</t>
    </r>
  </si>
  <si>
    <r>
      <t>Proposal Grant Budget</t>
    </r>
    <r>
      <rPr>
        <b/>
        <sz val="16"/>
        <rFont val="Calibri"/>
        <family val="2"/>
      </rPr>
      <t xml:space="preserve"> by Components</t>
    </r>
  </si>
  <si>
    <t>The line-by-line budget should use the following budget categories: (1) Consulting (individuals and firms); (2) Goods: includes tangible products that fall under a variety of commodity headings, including but not limited to stationery supplies, office equipment, computer hardware and software, audio visual equipment, photocopiers, printed materials. The need for funding for this type of expenses will have to be duly justified by grantees if required by the GPSA. Art, furniture, carpet, vehicles and generators are excluded as eligible goods; (3) Training: costs associated with training and capacity-building activities, including workshops, seminars and special meetings (but excluding consulting costs associated with this type of activities, which fall under (1) Consulting); (4) Operating Costs: overhead and staff costs (including staff salaries), office rental, secretarial service, transportation, basic utilities (electricity, water), and communications expenses (telephone,  internet access, others); and (5) Others: you may include here any other types of expenses that are not included in the previous categories, provided they don't fall under ineligible expenses (as defined in the Application Guidelines and those explicitly excluded under Goods)</t>
  </si>
  <si>
    <t>This worksheet provides a detailed budget by component, including Knowledge &amp; Learning</t>
  </si>
  <si>
    <t>This worksheet provides a detailed budget by budget categories each year</t>
  </si>
  <si>
    <t>This worksheet provides instructions for completing the budget template</t>
  </si>
  <si>
    <r>
      <t xml:space="preserve">The line-by-line budget should use the following budget categories: </t>
    </r>
    <r>
      <rPr>
        <b/>
        <sz val="11"/>
        <rFont val="Calibri"/>
        <family val="2"/>
      </rPr>
      <t>(1)</t>
    </r>
    <r>
      <rPr>
        <sz val="11"/>
        <rFont val="Calibri"/>
        <family val="2"/>
      </rPr>
      <t xml:space="preserve"> </t>
    </r>
    <r>
      <rPr>
        <b/>
        <sz val="11"/>
        <rFont val="Calibri"/>
        <family val="2"/>
      </rPr>
      <t>Consulting</t>
    </r>
    <r>
      <rPr>
        <sz val="11"/>
        <rFont val="Calibri"/>
        <family val="2"/>
      </rPr>
      <t xml:space="preserve"> (individuals and firms);</t>
    </r>
    <r>
      <rPr>
        <b/>
        <sz val="11"/>
        <rFont val="Calibri"/>
        <family val="2"/>
      </rPr>
      <t xml:space="preserve"> (2)</t>
    </r>
    <r>
      <rPr>
        <sz val="11"/>
        <rFont val="Calibri"/>
        <family val="2"/>
      </rPr>
      <t xml:space="preserve"> </t>
    </r>
    <r>
      <rPr>
        <b/>
        <sz val="11"/>
        <rFont val="Calibri"/>
        <family val="2"/>
      </rPr>
      <t>Goods:</t>
    </r>
    <r>
      <rPr>
        <sz val="11"/>
        <rFont val="Calibri"/>
        <family val="2"/>
      </rPr>
      <t xml:space="preserve"> includes tangible products that fall under a variety of commodity headings, including but not limited to stationery supplies, office equipment, computer hardware and software, audio visual equipment, photocopiers, printed materials. The need for funding for this type of expenses will have to be duly justified by grantees if required by the GPSA. Art, furniture, carpet, vehicles and generators are excluded as eligible goods;</t>
    </r>
    <r>
      <rPr>
        <b/>
        <sz val="11"/>
        <rFont val="Calibri"/>
        <family val="2"/>
      </rPr>
      <t xml:space="preserve"> (3)</t>
    </r>
    <r>
      <rPr>
        <sz val="11"/>
        <rFont val="Calibri"/>
        <family val="2"/>
      </rPr>
      <t xml:space="preserve"> </t>
    </r>
    <r>
      <rPr>
        <b/>
        <sz val="11"/>
        <rFont val="Calibri"/>
        <family val="2"/>
      </rPr>
      <t>Training:</t>
    </r>
    <r>
      <rPr>
        <sz val="11"/>
        <rFont val="Calibri"/>
        <family val="2"/>
      </rPr>
      <t xml:space="preserve"> costs associated with training and capacity-building activities, including workshops, seminars and special meetings (but excluding consulting costs associated with this type of activities, which fall under (1) Consulting); </t>
    </r>
    <r>
      <rPr>
        <b/>
        <sz val="11"/>
        <rFont val="Calibri"/>
        <family val="2"/>
      </rPr>
      <t>(4)</t>
    </r>
    <r>
      <rPr>
        <sz val="11"/>
        <rFont val="Calibri"/>
        <family val="2"/>
      </rPr>
      <t xml:space="preserve"> </t>
    </r>
    <r>
      <rPr>
        <b/>
        <sz val="11"/>
        <rFont val="Calibri"/>
        <family val="2"/>
      </rPr>
      <t xml:space="preserve">Operating Costs: </t>
    </r>
    <r>
      <rPr>
        <sz val="11"/>
        <rFont val="Calibri"/>
        <family val="2"/>
      </rPr>
      <t>overhead and staff costs (including staff salaries), office rental, secretarial service, transportation, basic utilities (electricity, water), and communications expenses (telephone,  internet access, others); and</t>
    </r>
    <r>
      <rPr>
        <b/>
        <sz val="11"/>
        <rFont val="Calibri"/>
        <family val="2"/>
      </rPr>
      <t xml:space="preserve"> (5)</t>
    </r>
    <r>
      <rPr>
        <sz val="11"/>
        <rFont val="Calibri"/>
        <family val="2"/>
      </rPr>
      <t xml:space="preserve"> </t>
    </r>
    <r>
      <rPr>
        <b/>
        <sz val="11"/>
        <rFont val="Calibri"/>
        <family val="2"/>
      </rPr>
      <t>Others:</t>
    </r>
    <r>
      <rPr>
        <sz val="11"/>
        <rFont val="Calibri"/>
        <family val="2"/>
      </rPr>
      <t xml:space="preserve"> you may include here any other types of expenses that are not included in the previous categories, provided they don't fall under ineligible expenses (as defined in the Application Guidelines and those explicitly excluded under Goods)</t>
    </r>
  </si>
  <si>
    <t>YEAR ONE [1]</t>
  </si>
  <si>
    <t>Requested Budget by Component [2]</t>
  </si>
  <si>
    <t>Estimated Expenditures by Budget Category [3]</t>
  </si>
  <si>
    <r>
      <rPr>
        <b/>
        <sz val="11"/>
        <rFont val="Calibri"/>
        <family val="2"/>
      </rPr>
      <t xml:space="preserve">1.  </t>
    </r>
    <r>
      <rPr>
        <sz val="11"/>
        <rFont val="Calibri"/>
        <family val="2"/>
      </rPr>
      <t xml:space="preserve">Enter information for each year separately. Amounts may vary from year to year depending on the program and capacity building activities. </t>
    </r>
  </si>
  <si>
    <r>
      <rPr>
        <b/>
        <sz val="11"/>
        <rFont val="Calibri"/>
        <family val="2"/>
      </rPr>
      <t>3.</t>
    </r>
    <r>
      <rPr>
        <sz val="11"/>
        <rFont val="Calibri"/>
        <family val="2"/>
      </rPr>
      <t xml:space="preserve">  For each key activity in your project, indicate what portion of each budget category will be used to support that activity.</t>
    </r>
  </si>
  <si>
    <r>
      <t xml:space="preserve">Enter amounts consistent with </t>
    </r>
    <r>
      <rPr>
        <b/>
        <u/>
        <sz val="11"/>
        <rFont val="Calibri"/>
        <family val="2"/>
      </rPr>
      <t>Budget Categories</t>
    </r>
    <r>
      <rPr>
        <u/>
        <sz val="11"/>
        <rFont val="Calibri"/>
        <family val="2"/>
      </rPr>
      <t xml:space="preserve"> provided below.</t>
    </r>
  </si>
  <si>
    <t>Sources [1]</t>
  </si>
  <si>
    <r>
      <t>1.</t>
    </r>
    <r>
      <rPr>
        <b/>
        <sz val="7"/>
        <rFont val="Calibri"/>
        <family val="2"/>
      </rPr>
      <t>     </t>
    </r>
    <r>
      <rPr>
        <sz val="7"/>
        <rFont val="Calibri"/>
        <family val="2"/>
      </rPr>
      <t xml:space="preserve">  </t>
    </r>
    <r>
      <rPr>
        <sz val="11"/>
        <rFont val="Calibri"/>
        <family val="2"/>
      </rPr>
      <t>Enter the total budget for each category from all other sources of support.</t>
    </r>
  </si>
  <si>
    <t>1. Overall Budget</t>
  </si>
  <si>
    <t>2. by Components</t>
  </si>
  <si>
    <t>3. Categorical</t>
  </si>
  <si>
    <t>4. Narrative</t>
  </si>
  <si>
    <r>
      <t>4.</t>
    </r>
    <r>
      <rPr>
        <b/>
        <sz val="7"/>
        <rFont val="Calibri"/>
        <family val="2"/>
      </rPr>
      <t xml:space="preserve">       </t>
    </r>
    <r>
      <rPr>
        <sz val="11"/>
        <rFont val="Calibri"/>
        <family val="2"/>
      </rPr>
      <t xml:space="preserve">Requested Grant Amount: enter the requested grant amount (indicative funding range: $500,000-$1,000,000). </t>
    </r>
  </si>
  <si>
    <t>Year 1 request as a percentage of your organization's annual operational budget [5]:</t>
  </si>
  <si>
    <t>Name and Title: [6]</t>
  </si>
  <si>
    <t>E-mail Address: [7]</t>
  </si>
  <si>
    <t>Phone Number: [8]</t>
  </si>
  <si>
    <r>
      <t>6.</t>
    </r>
    <r>
      <rPr>
        <b/>
        <sz val="7"/>
        <rFont val="Calibri"/>
        <family val="2"/>
      </rPr>
      <t xml:space="preserve">       </t>
    </r>
    <r>
      <rPr>
        <sz val="11"/>
        <rFont val="Calibri"/>
        <family val="2"/>
      </rPr>
      <t>Enter the name of the individual who reviewed and approved this budget.  This should be the person responsible for financial reporting.</t>
    </r>
  </si>
  <si>
    <r>
      <t>7.</t>
    </r>
    <r>
      <rPr>
        <b/>
        <sz val="7"/>
        <rFont val="Calibri"/>
        <family val="2"/>
      </rPr>
      <t xml:space="preserve">       </t>
    </r>
    <r>
      <rPr>
        <sz val="11"/>
        <rFont val="Calibri"/>
        <family val="2"/>
      </rPr>
      <t>Enter the E-mail Address for that person.</t>
    </r>
  </si>
  <si>
    <r>
      <t>8.</t>
    </r>
    <r>
      <rPr>
        <b/>
        <sz val="7"/>
        <rFont val="Calibri"/>
        <family val="2"/>
      </rPr>
      <t xml:space="preserve">       </t>
    </r>
    <r>
      <rPr>
        <sz val="11"/>
        <rFont val="Calibri"/>
        <family val="2"/>
      </rPr>
      <t>Enter the Phone Number for that person.</t>
    </r>
  </si>
  <si>
    <r>
      <t>2.</t>
    </r>
    <r>
      <rPr>
        <b/>
        <sz val="7"/>
        <rFont val="Calibri"/>
        <family val="2"/>
      </rPr>
      <t xml:space="preserve">       </t>
    </r>
    <r>
      <rPr>
        <sz val="11"/>
        <rFont val="Calibri"/>
        <family val="2"/>
      </rPr>
      <t>Enter your organization's total annual budget (including all sources) for the year in which the grant would begin and indicate fiscal year</t>
    </r>
  </si>
  <si>
    <t>Fiscal Year:</t>
  </si>
  <si>
    <r>
      <t>5.</t>
    </r>
    <r>
      <rPr>
        <b/>
        <sz val="7"/>
        <rFont val="Calibri"/>
        <family val="2"/>
      </rPr>
      <t xml:space="preserve">       </t>
    </r>
    <r>
      <rPr>
        <sz val="11"/>
        <rFont val="Calibri"/>
        <family val="2"/>
      </rPr>
      <t>Enter percentage based on Calculation = Numerator (GPSA funds to be used in Y1)/Denominator (Organization's FY2013 operational budget)</t>
    </r>
  </si>
  <si>
    <t xml:space="preserve"> Enter the requested budget for each category reflecting the amount of GPSA grant funds only. The total sum across years must equal the grant amount.</t>
  </si>
  <si>
    <r>
      <rPr>
        <b/>
        <sz val="11"/>
        <rFont val="Calibri"/>
        <family val="2"/>
      </rPr>
      <t>2.</t>
    </r>
    <r>
      <rPr>
        <sz val="11"/>
        <rFont val="Calibri"/>
        <family val="2"/>
      </rPr>
      <t xml:space="preserve">  Enter name of the components and key activities for each year. If you do not have a second or third component, please leave it blank.</t>
    </r>
  </si>
  <si>
    <t>If your budget term is only for 3 years, please leave the last 2 years blank. Similarly, if the budget term is only 4 years, leave the last year blank.</t>
  </si>
  <si>
    <t xml:space="preserve">Component 3: </t>
  </si>
  <si>
    <t xml:space="preserve">Component: </t>
  </si>
  <si>
    <t>Knowledge &amp; Learning</t>
  </si>
  <si>
    <t xml:space="preserve">Activity 2: </t>
  </si>
  <si>
    <t xml:space="preserve">Activity 3: </t>
  </si>
  <si>
    <r>
      <t xml:space="preserve">Complete only those sections that are </t>
    </r>
    <r>
      <rPr>
        <b/>
        <u/>
        <sz val="10"/>
        <rFont val="Calibri"/>
        <family val="2"/>
      </rPr>
      <t>shaded</t>
    </r>
    <r>
      <rPr>
        <sz val="10"/>
        <rFont val="Calibri"/>
        <family val="2"/>
      </rPr>
      <t>. See instructions below indicated by corresponding numbers.</t>
    </r>
  </si>
  <si>
    <r>
      <t xml:space="preserve">Complete only those sections that are shaded </t>
    </r>
    <r>
      <rPr>
        <u/>
        <sz val="10"/>
        <rFont val="Calibri"/>
        <family val="2"/>
      </rPr>
      <t>green</t>
    </r>
    <r>
      <rPr>
        <sz val="10"/>
        <rFont val="Calibri"/>
        <family val="2"/>
      </rPr>
      <t>. See instructions below indicated by corresponding numbers.</t>
    </r>
  </si>
  <si>
    <t>To create a new paragraph in green boxes, hit ALT-Enter on your keyboard.</t>
  </si>
  <si>
    <r>
      <t xml:space="preserve">Proposal Grant Budget </t>
    </r>
    <r>
      <rPr>
        <b/>
        <sz val="16"/>
        <rFont val="Calibri"/>
        <family val="2"/>
      </rPr>
      <t xml:space="preserve">Narrative </t>
    </r>
  </si>
  <si>
    <r>
      <rPr>
        <b/>
        <sz val="10"/>
        <rFont val="Calibri"/>
        <family val="2"/>
      </rPr>
      <t>i.</t>
    </r>
    <r>
      <rPr>
        <sz val="10"/>
        <rFont val="Calibri"/>
        <family val="2"/>
      </rPr>
      <t xml:space="preserve"> If the proposed Project team includes full or part-time employees (current or planned to be hired), in addition to any consultants that may be hired, please describe (i) the methodology for estimating the base salary of such employees (if current salary is being used or an estimate based on average salaries for positions that are planned to be hired), including any benefits; (ii) calculations made for annual salary increases, if applicable; and (iii) the justification for requesting funding for such employees.</t>
    </r>
  </si>
  <si>
    <r>
      <rPr>
        <b/>
        <sz val="10"/>
        <rFont val="Calibri"/>
        <family val="2"/>
      </rPr>
      <t>ii.</t>
    </r>
    <r>
      <rPr>
        <sz val="10"/>
        <rFont val="Calibri"/>
        <family val="2"/>
      </rPr>
      <t xml:space="preserve"> Consultant services. If the Project includes any individual consultants that will be hired as part of the Project team, please explain the basis of calculation of the consultants’ fees (eg., daily rates, hourly rates, per diems, etc). </t>
    </r>
  </si>
  <si>
    <r>
      <rPr>
        <b/>
        <sz val="10"/>
        <rFont val="Calibri"/>
        <family val="2"/>
      </rPr>
      <t xml:space="preserve">c. Technical assistance &amp; Training. </t>
    </r>
    <r>
      <rPr>
        <sz val="10"/>
        <rFont val="Calibri"/>
        <family val="2"/>
      </rPr>
      <t xml:space="preserve">If the Project plans to hire a consulting firm to deliver specific services, such as technical assistance or training, please explain the basis for calculating such services’ costs. </t>
    </r>
  </si>
  <si>
    <r>
      <rPr>
        <b/>
        <sz val="10"/>
        <rFont val="Calibri"/>
        <family val="2"/>
      </rPr>
      <t>a.</t>
    </r>
    <r>
      <rPr>
        <sz val="10"/>
        <rFont val="Calibri"/>
        <family val="2"/>
      </rPr>
      <t xml:space="preserve"> Please provide a general justification of the costs estimated in your proposed budget, including any specific methodology used for developing cost estimates, or comments related to the way in which your organization calculates costs. If goods and operating costs have been included in the proposed budget, please justify this. </t>
    </r>
  </si>
  <si>
    <r>
      <rPr>
        <b/>
        <sz val="10"/>
        <rFont val="Calibri"/>
        <family val="2"/>
      </rPr>
      <t>d. On-granting</t>
    </r>
    <r>
      <rPr>
        <sz val="10"/>
        <color indexed="10"/>
        <rFont val="Calibri"/>
        <family val="2"/>
      </rPr>
      <t xml:space="preserve"> [For Applications that include Mentoring arrangements ONLY]. </t>
    </r>
    <r>
      <rPr>
        <sz val="10"/>
        <rFont val="Calibri"/>
        <family val="2"/>
      </rPr>
      <t>Please explain what portion of your proposed budget will be directly transferred to the Mentored Organization(s) included in your proposal (expressed in US$ and as a percentage of the total budget); the specific arrangements for on-granting to Mentored Organization(s); and the portion of the budget that will be used by the Mentor Organization (expressed in US$ and as a percentage of the total budget), including references to expense categories (using those included in the budget template). Please provide a justification for the budget allocation between Mentor and Mentored Organization(s).</t>
    </r>
  </si>
  <si>
    <r>
      <t xml:space="preserve">Complete only those sections that are shaded </t>
    </r>
    <r>
      <rPr>
        <b/>
        <u/>
        <sz val="10"/>
        <rFont val="Calibri"/>
        <family val="2"/>
      </rPr>
      <t>green</t>
    </r>
    <r>
      <rPr>
        <b/>
        <sz val="10"/>
        <rFont val="Calibri"/>
        <family val="2"/>
      </rPr>
      <t>.</t>
    </r>
    <r>
      <rPr>
        <sz val="10"/>
        <rFont val="Calibri"/>
        <family val="2"/>
      </rPr>
      <t xml:space="preserve"> See additional instructions in each worksheet, indicated by corresponding numbers in brackets</t>
    </r>
    <r>
      <rPr>
        <b/>
        <sz val="10"/>
        <rFont val="Calibri"/>
        <family val="2"/>
      </rPr>
      <t xml:space="preserve"> [ ].</t>
    </r>
  </si>
  <si>
    <r>
      <t xml:space="preserve">Complete only those sections that are shaded </t>
    </r>
    <r>
      <rPr>
        <u/>
        <sz val="10"/>
        <rFont val="Calibri"/>
        <family val="2"/>
      </rPr>
      <t>green</t>
    </r>
    <r>
      <rPr>
        <sz val="10"/>
        <rFont val="Calibri"/>
        <family val="2"/>
      </rPr>
      <t xml:space="preserve">. Please see instructions </t>
    </r>
    <r>
      <rPr>
        <b/>
        <sz val="10"/>
        <rFont val="Calibri"/>
        <family val="2"/>
      </rPr>
      <t>below</t>
    </r>
    <r>
      <rPr>
        <sz val="10"/>
        <rFont val="Calibri"/>
        <family val="2"/>
      </rPr>
      <t xml:space="preserve"> indicated by corresponding numbers.</t>
    </r>
  </si>
  <si>
    <t>Capacity Building of Local NGOs and Parent-Teacher Associations (PTAs)</t>
  </si>
  <si>
    <t>Increasing Social Accountability of national government towards stakeholders in the education sector</t>
  </si>
  <si>
    <t xml:space="preserve">Activity 4: </t>
  </si>
  <si>
    <t xml:space="preserve">Activity 5: </t>
  </si>
  <si>
    <t xml:space="preserve">Activity 6: </t>
  </si>
  <si>
    <t>Identification and selection appropriate NGOs to form coalition</t>
  </si>
  <si>
    <t>Capacity building training of LNGOS</t>
  </si>
  <si>
    <t>Identify appropriate schools with active PTAs</t>
  </si>
  <si>
    <t>Capacity building of PTAs</t>
  </si>
  <si>
    <t>Distribution sub-grants to LNGOs to carry out awareness raising activities</t>
  </si>
  <si>
    <t xml:space="preserve">Preparatory Work for Social Audit (Strategy Planning and definition of evaluation indicators) </t>
  </si>
  <si>
    <t>Evaluation &amp; Monitroing of quality of Government services in secondary education sector (Social Audit)</t>
  </si>
  <si>
    <t xml:space="preserve">Publication of results of social audit  </t>
  </si>
  <si>
    <t xml:space="preserve">Participatory Road-map drafting and Budgeting </t>
  </si>
  <si>
    <t xml:space="preserve">Create feedback page on Ministry of Education website </t>
  </si>
  <si>
    <t>Project progress monitoring</t>
  </si>
  <si>
    <t xml:space="preserve">Creation forum for debate between existing coalitions of NGOs </t>
  </si>
  <si>
    <t xml:space="preserve"> Incorporate REACH mapping tool to analyse improvements and developments </t>
  </si>
  <si>
    <t>ACTED</t>
  </si>
  <si>
    <t>Rano Mansurova, Counrty Director, ACTED Tajikistan</t>
  </si>
  <si>
    <t>rano.mansurova@acted.org</t>
  </si>
  <si>
    <t>(+992) (918) 11 66 20</t>
  </si>
  <si>
    <t>Human Resources: ACTED has a standard salary grid upon which all staff costs are based. ACTED used a standardised bill of quantities to calculate all procurement costs. ACTED has extensive past experience in conducting evaluation and monitroing, and also has extensive experience in conducting training sessions. Therefore, costs for these components will be based on past project experience, factoring fluctions in prices for necessary materials.
Operating costs including office rent, electircity, transport, fuel, accomodation, vehicles and security are key in order to allow staff to successfully complete their duties.</t>
  </si>
  <si>
    <t xml:space="preserve">In order to successfully complete the planned activities, it is anticipating that the following staffing arrangements will be required. Salaries for technical staff are calaculated according to a standardised salargy grid:
Technical staff (full time):
1 project manager - 48 months at USD 1000 per month
1 Project Coordinator - 48 months at USD 1000 per month
1 Program Assistant - 48 months at USD 700 per month
Technical Staff (Part time):
1 Legal Advisor - 24 Months at USD 800 per month
1 Community Mobiliser - 36 months at USD 500 per month
1 Budgeting Specialist - 10 months at USD 700 per month
1 Gender Specialist - 6 months at USD 600 per month
1 LGI Specialist - 40 months at USD 560 per month
1 Economist - 10 months at USD 700 per month
Adminstrative staff (all part time):
1 Adminstrator/finance officer - 8 months at USD 600
1 Logistician- 8 months at USD 550
1 Cashier- 8 months at USD 500
1 Support staff- 8 months at USD 200
1 Adminstrator- 20 months at USD 630
1 Logistics Manager- 20 months at USD 630
1 Flat Compliance officer- 20 months at USD 630
1 Finance Manager- 20 months at USD 630
1 Support staff- 20 months at USD 630 
Salaries:
1 Country Director - 5 months at USD 7,000
1 Reporting  Manager - 5 months at USD 5,500
1 Finance Manager - 5 months at USD 5,500
1 Reporting Intern - 8 months at USD 900
1 Finance Intern - 8 months at USD 900
</t>
  </si>
  <si>
    <t>The project will assign one external consultant to carry out final evaluation activities. This vital in order to fully assess the success of the project over the 4 year span in an independent manner. His or her fee will be determined according to ACTED's standardised salary grid.</t>
  </si>
  <si>
    <t>The project does not plan to hire an external consultant to carry out specific services.</t>
  </si>
  <si>
    <t>The project aims to provide 4 grants of USD 5000 for LNGOs to complete awareness raising activities. Not only does this enhance the awareness raising capacity of LNGOs, but it also is also the most cost effective means of carrying out awareness rasing activities over the entire country.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</si>
</sst>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 #,##0"/>
    <numFmt numFmtId="167" formatCode="&quot;$&quot;#,##0"/>
  </numFmts>
  <fonts count="40" x14ac:knownFonts="1">
    <font>
      <sz val="10"/>
      <name val="Arial"/>
    </font>
    <font>
      <sz val="10"/>
      <name val="Arial"/>
      <family val="2"/>
    </font>
    <font>
      <sz val="8"/>
      <name val="Arial"/>
      <family val="2"/>
    </font>
    <font>
      <sz val="10"/>
      <name val="Arial"/>
      <family val="2"/>
    </font>
    <font>
      <sz val="10"/>
      <name val="Calibri"/>
      <family val="2"/>
    </font>
    <font>
      <b/>
      <sz val="10"/>
      <name val="Calibri"/>
      <family val="2"/>
    </font>
    <font>
      <b/>
      <u/>
      <sz val="10"/>
      <name val="Calibri"/>
      <family val="2"/>
    </font>
    <font>
      <b/>
      <u/>
      <sz val="11"/>
      <name val="Calibri"/>
      <family val="2"/>
    </font>
    <font>
      <sz val="11"/>
      <name val="Calibri"/>
      <family val="2"/>
    </font>
    <font>
      <b/>
      <sz val="11"/>
      <name val="Calibri"/>
      <family val="2"/>
    </font>
    <font>
      <b/>
      <sz val="7"/>
      <name val="Calibri"/>
      <family val="2"/>
    </font>
    <font>
      <u/>
      <sz val="10"/>
      <name val="Calibri"/>
      <family val="2"/>
    </font>
    <font>
      <sz val="7"/>
      <name val="Calibri"/>
      <family val="2"/>
    </font>
    <font>
      <b/>
      <sz val="16"/>
      <name val="Calibri"/>
      <family val="2"/>
    </font>
    <font>
      <u/>
      <sz val="11"/>
      <name val="Calibri"/>
      <family val="2"/>
    </font>
    <font>
      <sz val="10"/>
      <color indexed="10"/>
      <name val="Calibri"/>
      <family val="2"/>
    </font>
    <font>
      <sz val="11"/>
      <color rgb="FF006100"/>
      <name val="Calibri"/>
      <family val="2"/>
      <scheme val="minor"/>
    </font>
    <font>
      <sz val="16"/>
      <name val="Calibri"/>
      <family val="2"/>
      <scheme val="minor"/>
    </font>
    <font>
      <sz val="10"/>
      <name val="Calibri"/>
      <family val="2"/>
      <scheme val="minor"/>
    </font>
    <font>
      <b/>
      <sz val="10"/>
      <name val="Calibri"/>
      <family val="2"/>
      <scheme val="minor"/>
    </font>
    <font>
      <sz val="11"/>
      <name val="Calibri"/>
      <family val="2"/>
      <scheme val="minor"/>
    </font>
    <font>
      <b/>
      <sz val="11"/>
      <name val="Calibri"/>
      <family val="2"/>
      <scheme val="minor"/>
    </font>
    <font>
      <i/>
      <sz val="10"/>
      <name val="Calibri"/>
      <family val="2"/>
      <scheme val="minor"/>
    </font>
    <font>
      <sz val="12"/>
      <name val="Calibri"/>
      <family val="2"/>
      <scheme val="minor"/>
    </font>
    <font>
      <sz val="8"/>
      <name val="Calibri"/>
      <family val="2"/>
      <scheme val="minor"/>
    </font>
    <font>
      <b/>
      <sz val="10"/>
      <color indexed="9"/>
      <name val="Calibri"/>
      <family val="2"/>
      <scheme val="minor"/>
    </font>
    <font>
      <b/>
      <u/>
      <sz val="12"/>
      <name val="Calibri"/>
      <family val="2"/>
      <scheme val="minor"/>
    </font>
    <font>
      <u/>
      <sz val="11"/>
      <name val="Calibri"/>
      <family val="2"/>
      <scheme val="minor"/>
    </font>
    <font>
      <b/>
      <sz val="14"/>
      <name val="Calibri"/>
      <family val="2"/>
      <scheme val="minor"/>
    </font>
    <font>
      <b/>
      <u/>
      <sz val="10"/>
      <name val="Calibri"/>
      <family val="2"/>
      <scheme val="minor"/>
    </font>
    <font>
      <sz val="18"/>
      <color indexed="9"/>
      <name val="Calibri"/>
      <family val="2"/>
      <scheme val="minor"/>
    </font>
    <font>
      <b/>
      <u/>
      <sz val="11"/>
      <name val="Calibri"/>
      <family val="2"/>
      <scheme val="minor"/>
    </font>
    <font>
      <b/>
      <sz val="16"/>
      <color rgb="FF0070C0"/>
      <name val="Calibri"/>
      <family val="2"/>
      <scheme val="minor"/>
    </font>
    <font>
      <sz val="18"/>
      <name val="Calibri"/>
      <family val="2"/>
      <scheme val="minor"/>
    </font>
    <font>
      <b/>
      <sz val="18"/>
      <name val="Calibri"/>
      <family val="2"/>
      <scheme val="minor"/>
    </font>
    <font>
      <sz val="10"/>
      <color rgb="FFCCFFCC"/>
      <name val="Arial"/>
      <family val="2"/>
    </font>
    <font>
      <u/>
      <sz val="10"/>
      <color theme="3" tint="0.39997558519241921"/>
      <name val="Calibri"/>
      <family val="2"/>
      <scheme val="minor"/>
    </font>
    <font>
      <b/>
      <sz val="20"/>
      <color theme="4"/>
      <name val="Calibri"/>
      <family val="2"/>
      <scheme val="minor"/>
    </font>
    <font>
      <sz val="14"/>
      <name val="Calibri"/>
      <family val="2"/>
      <scheme val="minor"/>
    </font>
    <font>
      <b/>
      <sz val="20"/>
      <color rgb="FF0070C0"/>
      <name val="Calibri"/>
      <family val="2"/>
      <scheme val="minor"/>
    </font>
  </fonts>
  <fills count="6">
    <fill>
      <patternFill patternType="none"/>
    </fill>
    <fill>
      <patternFill patternType="gray125"/>
    </fill>
    <fill>
      <patternFill patternType="solid">
        <fgColor indexed="42"/>
        <bgColor indexed="64"/>
      </patternFill>
    </fill>
    <fill>
      <patternFill patternType="solid">
        <fgColor rgb="FFC6EFCE"/>
      </patternFill>
    </fill>
    <fill>
      <patternFill patternType="solid">
        <fgColor theme="6" tint="0.79998168889431442"/>
        <bgColor indexed="64"/>
      </patternFill>
    </fill>
    <fill>
      <patternFill patternType="solid">
        <fgColor rgb="FFCCFFCC"/>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thin">
        <color indexed="64"/>
      </top>
      <bottom style="medium">
        <color indexed="64"/>
      </bottom>
      <diagonal/>
    </border>
    <border>
      <left/>
      <right/>
      <top/>
      <bottom style="thin">
        <color indexed="64"/>
      </bottom>
      <diagonal/>
    </border>
    <border>
      <left style="thin">
        <color theme="0" tint="-0.14996795556505021"/>
      </left>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bottom>
      <diagonal/>
    </border>
    <border>
      <left style="thin">
        <color theme="0" tint="-0.24994659260841701"/>
      </left>
      <right style="thin">
        <color theme="0" tint="-0.24994659260841701"/>
      </right>
      <top/>
      <bottom style="thin">
        <color theme="0" tint="-0.24994659260841701"/>
      </bottom>
      <diagonal/>
    </border>
    <border>
      <left/>
      <right/>
      <top/>
      <bottom style="thin">
        <color theme="0"/>
      </bottom>
      <diagonal/>
    </border>
    <border>
      <left/>
      <right/>
      <top style="thin">
        <color theme="0"/>
      </top>
      <bottom style="thin">
        <color theme="0"/>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style="thin">
        <color theme="0" tint="-0.14996795556505021"/>
      </left>
      <right/>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right style="thin">
        <color theme="0" tint="-0.14996795556505021"/>
      </right>
      <top/>
      <bottom/>
      <diagonal/>
    </border>
    <border>
      <left/>
      <right style="thin">
        <color theme="0" tint="-0.14996795556505021"/>
      </right>
      <top/>
      <bottom style="thin">
        <color theme="0" tint="-0.1499679555650502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hair">
        <color theme="0"/>
      </bottom>
      <diagonal/>
    </border>
    <border>
      <left/>
      <right/>
      <top style="hair">
        <color theme="0"/>
      </top>
      <bottom style="double">
        <color theme="0"/>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6" fillId="3" borderId="0" applyNumberFormat="0" applyBorder="0" applyAlignment="0" applyProtection="0"/>
    <xf numFmtId="9" fontId="1" fillId="0" borderId="0" applyFont="0" applyFill="0" applyBorder="0" applyAlignment="0" applyProtection="0"/>
  </cellStyleXfs>
  <cellXfs count="249">
    <xf numFmtId="0" fontId="0" fillId="0" borderId="0" xfId="0"/>
    <xf numFmtId="0" fontId="17" fillId="0" borderId="0" xfId="0" applyFont="1" applyAlignment="1">
      <alignment vertical="center"/>
    </xf>
    <xf numFmtId="165" fontId="17" fillId="0" borderId="0" xfId="2" applyNumberFormat="1" applyFont="1" applyAlignment="1">
      <alignment vertical="center"/>
    </xf>
    <xf numFmtId="0" fontId="17" fillId="0" borderId="0" xfId="0" applyFont="1" applyAlignment="1">
      <alignment horizontal="right" vertical="center"/>
    </xf>
    <xf numFmtId="0" fontId="18" fillId="0" borderId="0" xfId="0" applyFont="1" applyBorder="1" applyAlignment="1" applyProtection="1">
      <alignment vertical="center"/>
    </xf>
    <xf numFmtId="165" fontId="18" fillId="0" borderId="0" xfId="2" applyNumberFormat="1" applyFont="1" applyBorder="1" applyAlignment="1" applyProtection="1">
      <alignment vertical="center"/>
    </xf>
    <xf numFmtId="0" fontId="18" fillId="0" borderId="0" xfId="0" applyFont="1" applyBorder="1" applyAlignment="1" applyProtection="1">
      <alignment horizontal="right" vertical="center"/>
    </xf>
    <xf numFmtId="0" fontId="18" fillId="0" borderId="0" xfId="0" applyFont="1" applyAlignment="1" applyProtection="1">
      <alignment vertical="center"/>
    </xf>
    <xf numFmtId="0" fontId="19" fillId="0" borderId="0" xfId="0" applyFont="1" applyAlignment="1">
      <alignment vertical="center"/>
    </xf>
    <xf numFmtId="165" fontId="19" fillId="0" borderId="0" xfId="2" applyNumberFormat="1" applyFont="1" applyAlignment="1">
      <alignment vertical="center"/>
    </xf>
    <xf numFmtId="0" fontId="19" fillId="0" borderId="0" xfId="0" applyFont="1" applyAlignment="1">
      <alignment horizontal="right" vertical="center"/>
    </xf>
    <xf numFmtId="165" fontId="19" fillId="0" borderId="0" xfId="2" applyNumberFormat="1"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18" fillId="0" borderId="0" xfId="0" quotePrefix="1" applyFont="1" applyBorder="1" applyAlignment="1">
      <alignment horizontal="center" vertical="center"/>
    </xf>
    <xf numFmtId="165" fontId="18" fillId="0" borderId="0" xfId="0" quotePrefix="1" applyNumberFormat="1" applyFont="1" applyBorder="1" applyAlignment="1">
      <alignment horizontal="center" vertical="center"/>
    </xf>
    <xf numFmtId="0" fontId="19" fillId="0" borderId="0" xfId="0" applyFont="1" applyAlignment="1">
      <alignment vertical="center" wrapText="1"/>
    </xf>
    <xf numFmtId="0" fontId="19" fillId="0" borderId="0" xfId="0" applyFont="1" applyBorder="1" applyAlignment="1">
      <alignment vertical="center"/>
    </xf>
    <xf numFmtId="166" fontId="18" fillId="2" borderId="0" xfId="2" applyNumberFormat="1" applyFont="1" applyFill="1" applyBorder="1" applyAlignment="1" applyProtection="1">
      <alignment vertical="center"/>
      <protection locked="0"/>
    </xf>
    <xf numFmtId="0" fontId="18" fillId="0" borderId="0" xfId="0" applyFont="1" applyAlignment="1">
      <alignment vertical="center"/>
    </xf>
    <xf numFmtId="0" fontId="20" fillId="0" borderId="0" xfId="0" applyFont="1" applyAlignment="1">
      <alignment vertical="center"/>
    </xf>
    <xf numFmtId="0" fontId="21" fillId="0" borderId="0" xfId="0" applyFont="1" applyAlignment="1" applyProtection="1">
      <alignment vertical="center"/>
    </xf>
    <xf numFmtId="0" fontId="22" fillId="0" borderId="0" xfId="0" applyNumberFormat="1" applyFont="1" applyBorder="1" applyAlignment="1" applyProtection="1">
      <alignment horizontal="left" vertical="center" wrapText="1"/>
    </xf>
    <xf numFmtId="0" fontId="18" fillId="0" borderId="0" xfId="0" applyNumberFormat="1" applyFont="1" applyBorder="1" applyAlignment="1" applyProtection="1">
      <alignment horizontal="left" vertical="center" wrapText="1"/>
    </xf>
    <xf numFmtId="0" fontId="19" fillId="0" borderId="0" xfId="0" applyFont="1" applyAlignment="1" applyProtection="1">
      <alignment vertical="center"/>
    </xf>
    <xf numFmtId="165" fontId="20" fillId="0" borderId="0" xfId="2" applyNumberFormat="1" applyFont="1" applyAlignment="1">
      <alignment vertical="center"/>
    </xf>
    <xf numFmtId="165" fontId="18" fillId="0" borderId="0" xfId="2" applyNumberFormat="1" applyFont="1" applyAlignment="1">
      <alignment vertical="center"/>
    </xf>
    <xf numFmtId="0" fontId="23" fillId="0" borderId="0" xfId="0" applyFont="1" applyAlignment="1" applyProtection="1">
      <alignment horizontal="left" vertical="center" indent="5"/>
    </xf>
    <xf numFmtId="0" fontId="23" fillId="0" borderId="0" xfId="0" applyFont="1" applyAlignment="1">
      <alignment vertical="center"/>
    </xf>
    <xf numFmtId="165" fontId="23" fillId="0" borderId="0" xfId="2" applyNumberFormat="1" applyFont="1" applyAlignment="1">
      <alignment vertical="center"/>
    </xf>
    <xf numFmtId="0" fontId="23" fillId="4" borderId="9" xfId="0" applyFont="1" applyFill="1" applyBorder="1" applyAlignment="1" applyProtection="1">
      <alignment horizontal="left" vertical="center" indent="2"/>
    </xf>
    <xf numFmtId="166" fontId="18" fillId="0" borderId="0" xfId="2" applyNumberFormat="1" applyFont="1" applyFill="1" applyBorder="1" applyAlignment="1" applyProtection="1">
      <alignment vertical="center"/>
    </xf>
    <xf numFmtId="165" fontId="18" fillId="0" borderId="10" xfId="2" applyNumberFormat="1" applyFont="1" applyBorder="1" applyAlignment="1">
      <alignment vertical="center"/>
    </xf>
    <xf numFmtId="166" fontId="3" fillId="2" borderId="11" xfId="2" quotePrefix="1" applyNumberFormat="1" applyFont="1" applyFill="1" applyBorder="1" applyAlignment="1" applyProtection="1">
      <alignment vertical="center"/>
      <protection locked="0"/>
    </xf>
    <xf numFmtId="165" fontId="18" fillId="4" borderId="12" xfId="2" applyNumberFormat="1" applyFont="1" applyFill="1" applyBorder="1" applyAlignment="1">
      <alignment vertical="center"/>
    </xf>
    <xf numFmtId="0" fontId="20" fillId="0" borderId="0" xfId="0" applyNumberFormat="1" applyFont="1" applyBorder="1" applyAlignment="1" applyProtection="1">
      <alignment horizontal="left" vertical="center" wrapText="1"/>
    </xf>
    <xf numFmtId="0" fontId="18" fillId="0" borderId="0" xfId="0" applyFont="1" applyAlignment="1">
      <alignment horizontal="left" vertical="center" indent="1"/>
    </xf>
    <xf numFmtId="0" fontId="21" fillId="0" borderId="0" xfId="0" applyFont="1" applyAlignment="1">
      <alignment vertical="center"/>
    </xf>
    <xf numFmtId="0" fontId="20" fillId="0" borderId="0" xfId="0" applyNumberFormat="1" applyFont="1" applyBorder="1" applyAlignment="1" applyProtection="1">
      <alignment vertical="center" wrapText="1"/>
    </xf>
    <xf numFmtId="0" fontId="18" fillId="0" borderId="0" xfId="0" applyFont="1" applyAlignment="1">
      <alignment vertical="center" wrapText="1"/>
    </xf>
    <xf numFmtId="0" fontId="24" fillId="0" borderId="0" xfId="0" applyFont="1" applyBorder="1" applyAlignment="1" applyProtection="1">
      <alignment vertical="center"/>
    </xf>
    <xf numFmtId="165" fontId="24" fillId="0" borderId="0" xfId="2" applyNumberFormat="1" applyFont="1" applyBorder="1" applyAlignment="1" applyProtection="1">
      <alignment vertical="center"/>
    </xf>
    <xf numFmtId="0" fontId="24" fillId="0" borderId="0" xfId="0" applyFont="1" applyBorder="1" applyAlignment="1" applyProtection="1">
      <alignment horizontal="right" vertical="center"/>
    </xf>
    <xf numFmtId="0" fontId="24" fillId="0" borderId="0" xfId="0" applyFont="1" applyAlignment="1" applyProtection="1">
      <alignment vertical="center"/>
    </xf>
    <xf numFmtId="0" fontId="18" fillId="0" borderId="1" xfId="0" applyNumberFormat="1" applyFont="1" applyFill="1" applyBorder="1" applyAlignment="1" applyProtection="1">
      <alignment horizontal="center" vertical="center"/>
    </xf>
    <xf numFmtId="166" fontId="18" fillId="0" borderId="2" xfId="0" applyNumberFormat="1" applyFont="1" applyFill="1" applyBorder="1" applyAlignment="1" applyProtection="1">
      <alignment horizontal="left" vertical="center"/>
      <protection locked="0"/>
    </xf>
    <xf numFmtId="166" fontId="18" fillId="0" borderId="3" xfId="0" applyNumberFormat="1" applyFont="1" applyFill="1" applyBorder="1" applyAlignment="1" applyProtection="1">
      <alignment horizontal="left" vertical="center"/>
      <protection locked="0"/>
    </xf>
    <xf numFmtId="165" fontId="19" fillId="0" borderId="0" xfId="2" applyNumberFormat="1" applyFont="1" applyBorder="1" applyAlignment="1">
      <alignment horizontal="right" vertical="center"/>
    </xf>
    <xf numFmtId="0" fontId="25" fillId="0" borderId="0" xfId="2" applyNumberFormat="1" applyFont="1" applyFill="1" applyBorder="1" applyAlignment="1">
      <alignment vertical="center"/>
    </xf>
    <xf numFmtId="0" fontId="26" fillId="0" borderId="0" xfId="0" applyFont="1" applyAlignment="1" applyProtection="1">
      <alignment vertical="center"/>
    </xf>
    <xf numFmtId="0" fontId="19" fillId="0" borderId="0" xfId="0" applyFont="1" applyFill="1" applyAlignment="1">
      <alignment vertical="top" wrapText="1"/>
    </xf>
    <xf numFmtId="0" fontId="18" fillId="0" borderId="0" xfId="0" applyFont="1" applyFill="1" applyAlignment="1">
      <alignment vertical="top" wrapText="1"/>
    </xf>
    <xf numFmtId="166" fontId="18" fillId="0" borderId="0" xfId="2" applyNumberFormat="1" applyFont="1" applyFill="1" applyBorder="1" applyAlignment="1" applyProtection="1">
      <alignment vertical="center"/>
      <protection locked="0"/>
    </xf>
    <xf numFmtId="166" fontId="18" fillId="0" borderId="0" xfId="2" quotePrefix="1" applyNumberFormat="1" applyFont="1" applyFill="1" applyBorder="1" applyAlignment="1" applyProtection="1">
      <alignment vertical="center"/>
      <protection locked="0"/>
    </xf>
    <xf numFmtId="166" fontId="18" fillId="2" borderId="13" xfId="2" quotePrefix="1" applyNumberFormat="1" applyFont="1" applyFill="1" applyBorder="1" applyAlignment="1" applyProtection="1">
      <alignment vertical="center"/>
      <protection locked="0"/>
    </xf>
    <xf numFmtId="166" fontId="18" fillId="2" borderId="14" xfId="2" quotePrefix="1" applyNumberFormat="1" applyFont="1" applyFill="1" applyBorder="1" applyAlignment="1" applyProtection="1">
      <alignment vertical="center"/>
      <protection locked="0"/>
    </xf>
    <xf numFmtId="166" fontId="18" fillId="2" borderId="0" xfId="2" quotePrefix="1" applyNumberFormat="1" applyFont="1" applyFill="1" applyBorder="1" applyAlignment="1" applyProtection="1">
      <alignment vertical="center"/>
      <protection locked="0"/>
    </xf>
    <xf numFmtId="0" fontId="18" fillId="0" borderId="4" xfId="0" applyFont="1" applyFill="1" applyBorder="1" applyAlignment="1" applyProtection="1">
      <alignment vertical="center"/>
    </xf>
    <xf numFmtId="0" fontId="20" fillId="0" borderId="0" xfId="0" applyFont="1" applyAlignment="1" applyProtection="1">
      <alignment horizontal="left" vertical="center"/>
    </xf>
    <xf numFmtId="0" fontId="20" fillId="0" borderId="0" xfId="0" applyFont="1" applyBorder="1" applyAlignment="1">
      <alignment horizontal="center" vertical="center"/>
    </xf>
    <xf numFmtId="165" fontId="20" fillId="0" borderId="0" xfId="0" quotePrefix="1" applyNumberFormat="1" applyFont="1" applyBorder="1" applyAlignment="1">
      <alignment horizontal="center" vertical="center"/>
    </xf>
    <xf numFmtId="0" fontId="20" fillId="0" borderId="0" xfId="0" applyFont="1" applyAlignment="1" applyProtection="1">
      <alignment horizontal="left" vertical="center" indent="1"/>
    </xf>
    <xf numFmtId="0" fontId="27" fillId="0" borderId="0" xfId="0" applyFont="1" applyBorder="1" applyAlignment="1">
      <alignment horizontal="left" vertical="center" indent="1"/>
    </xf>
    <xf numFmtId="165" fontId="19" fillId="4" borderId="0" xfId="2" applyNumberFormat="1" applyFont="1" applyFill="1" applyBorder="1" applyAlignment="1" applyProtection="1">
      <alignment horizontal="center" vertical="center"/>
      <protection locked="0"/>
    </xf>
    <xf numFmtId="0" fontId="19" fillId="4" borderId="5" xfId="2" applyNumberFormat="1" applyFont="1" applyFill="1" applyBorder="1" applyAlignment="1" applyProtection="1">
      <alignment horizontal="center" vertical="center"/>
      <protection locked="0"/>
    </xf>
    <xf numFmtId="166" fontId="18" fillId="5" borderId="13" xfId="2" quotePrefix="1" applyNumberFormat="1" applyFont="1" applyFill="1" applyBorder="1" applyAlignment="1" applyProtection="1">
      <alignment vertical="center"/>
      <protection locked="0"/>
    </xf>
    <xf numFmtId="0" fontId="19" fillId="5" borderId="0" xfId="0" applyFont="1" applyFill="1" applyBorder="1" applyAlignment="1" applyProtection="1">
      <alignment vertical="center" wrapText="1"/>
      <protection locked="0"/>
    </xf>
    <xf numFmtId="0" fontId="18" fillId="5" borderId="0" xfId="0" applyFont="1" applyFill="1" applyBorder="1" applyAlignment="1" applyProtection="1">
      <alignment vertical="center" wrapText="1"/>
      <protection locked="0"/>
    </xf>
    <xf numFmtId="0" fontId="19" fillId="4" borderId="0" xfId="0" applyFont="1" applyFill="1" applyBorder="1" applyAlignment="1" applyProtection="1">
      <alignment vertical="center" wrapText="1"/>
      <protection locked="0"/>
    </xf>
    <xf numFmtId="0" fontId="22" fillId="0" borderId="0" xfId="0" applyFont="1" applyBorder="1" applyAlignment="1" applyProtection="1">
      <alignment vertical="center"/>
    </xf>
    <xf numFmtId="0" fontId="18" fillId="0" borderId="0" xfId="0" applyFont="1" applyBorder="1" applyAlignment="1" applyProtection="1">
      <alignment horizontal="center" vertical="center"/>
      <protection locked="0"/>
    </xf>
    <xf numFmtId="0" fontId="28" fillId="0" borderId="0" xfId="0" applyFont="1" applyBorder="1" applyAlignment="1" applyProtection="1">
      <alignment vertical="center"/>
      <protection locked="0"/>
    </xf>
    <xf numFmtId="0" fontId="19" fillId="0" borderId="0" xfId="0" applyFont="1" applyAlignment="1" applyProtection="1">
      <alignment vertical="center" wrapText="1"/>
      <protection locked="0"/>
    </xf>
    <xf numFmtId="0" fontId="19" fillId="0" borderId="0" xfId="0" applyFont="1" applyBorder="1" applyAlignment="1" applyProtection="1">
      <alignment vertical="center" wrapText="1"/>
      <protection locked="0"/>
    </xf>
    <xf numFmtId="0" fontId="19" fillId="0" borderId="0"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166" fontId="18" fillId="0" borderId="15" xfId="2" applyNumberFormat="1" applyFont="1" applyFill="1" applyBorder="1" applyAlignment="1" applyProtection="1">
      <alignment vertical="center"/>
      <protection locked="0"/>
    </xf>
    <xf numFmtId="166" fontId="18" fillId="0" borderId="13" xfId="2" quotePrefix="1" applyNumberFormat="1" applyFont="1" applyFill="1" applyBorder="1" applyAlignment="1" applyProtection="1">
      <alignment vertical="center"/>
      <protection locked="0"/>
    </xf>
    <xf numFmtId="166" fontId="18" fillId="0" borderId="16" xfId="2" applyNumberFormat="1" applyFont="1" applyFill="1" applyBorder="1" applyAlignment="1" applyProtection="1">
      <alignment vertical="center"/>
      <protection locked="0"/>
    </xf>
    <xf numFmtId="166" fontId="18" fillId="0" borderId="14" xfId="2" quotePrefix="1" applyNumberFormat="1" applyFont="1" applyFill="1" applyBorder="1" applyAlignment="1" applyProtection="1">
      <alignment vertical="center"/>
      <protection locked="0"/>
    </xf>
    <xf numFmtId="166" fontId="19" fillId="0" borderId="2" xfId="2" applyNumberFormat="1" applyFont="1" applyFill="1" applyBorder="1" applyAlignment="1" applyProtection="1">
      <alignment vertical="center"/>
      <protection locked="0"/>
    </xf>
    <xf numFmtId="166" fontId="19" fillId="0" borderId="2" xfId="2" quotePrefix="1" applyNumberFormat="1" applyFont="1" applyFill="1" applyBorder="1" applyAlignment="1" applyProtection="1">
      <alignment vertical="center"/>
      <protection locked="0"/>
    </xf>
    <xf numFmtId="166" fontId="19" fillId="0" borderId="6" xfId="2" applyNumberFormat="1" applyFont="1" applyFill="1" applyBorder="1" applyAlignment="1" applyProtection="1">
      <alignment vertical="center"/>
      <protection locked="0"/>
    </xf>
    <xf numFmtId="166" fontId="19" fillId="0" borderId="6" xfId="2" quotePrefix="1" applyNumberFormat="1" applyFont="1" applyFill="1" applyBorder="1" applyAlignment="1" applyProtection="1">
      <alignment vertical="center"/>
      <protection locked="0"/>
    </xf>
    <xf numFmtId="166" fontId="18" fillId="0" borderId="6" xfId="2" applyNumberFormat="1" applyFont="1" applyFill="1" applyBorder="1" applyAlignment="1" applyProtection="1">
      <alignment vertical="center"/>
      <protection locked="0"/>
    </xf>
    <xf numFmtId="166" fontId="18" fillId="0" borderId="6" xfId="2" quotePrefix="1" applyNumberFormat="1" applyFont="1" applyFill="1" applyBorder="1" applyAlignment="1" applyProtection="1">
      <alignment vertical="center"/>
      <protection locked="0"/>
    </xf>
    <xf numFmtId="9" fontId="18" fillId="0" borderId="0" xfId="4" applyFont="1" applyBorder="1" applyAlignment="1" applyProtection="1">
      <alignment vertical="center"/>
      <protection locked="0"/>
    </xf>
    <xf numFmtId="9" fontId="18" fillId="0" borderId="0" xfId="4" quotePrefix="1" applyFont="1" applyFill="1" applyBorder="1" applyAlignment="1" applyProtection="1">
      <alignment vertical="center"/>
      <protection locked="0"/>
    </xf>
    <xf numFmtId="0" fontId="18" fillId="0" borderId="0" xfId="0" applyFont="1" applyAlignment="1" applyProtection="1">
      <alignment vertical="center"/>
      <protection locked="0"/>
    </xf>
    <xf numFmtId="165" fontId="18" fillId="0" borderId="0" xfId="2" applyNumberFormat="1" applyFont="1" applyAlignment="1" applyProtection="1">
      <alignment vertical="center"/>
      <protection locked="0"/>
    </xf>
    <xf numFmtId="165" fontId="19" fillId="0" borderId="0" xfId="2" applyNumberFormat="1" applyFont="1" applyBorder="1" applyAlignment="1" applyProtection="1">
      <alignment horizontal="center" vertical="center" wrapText="1"/>
      <protection locked="0"/>
    </xf>
    <xf numFmtId="0" fontId="17" fillId="0" borderId="0" xfId="0" applyFont="1" applyAlignment="1" applyProtection="1">
      <alignment vertical="center"/>
    </xf>
    <xf numFmtId="165" fontId="17" fillId="0" borderId="0" xfId="2" applyNumberFormat="1" applyFont="1" applyAlignment="1" applyProtection="1">
      <alignment vertical="center"/>
    </xf>
    <xf numFmtId="0" fontId="17" fillId="0" borderId="0" xfId="0" applyFont="1" applyAlignment="1" applyProtection="1">
      <alignment horizontal="right" vertical="center"/>
    </xf>
    <xf numFmtId="165" fontId="19" fillId="0" borderId="0" xfId="2" applyNumberFormat="1" applyFont="1" applyAlignment="1" applyProtection="1">
      <alignment vertical="center"/>
    </xf>
    <xf numFmtId="0" fontId="19" fillId="0" borderId="0" xfId="0" applyFont="1" applyAlignment="1" applyProtection="1">
      <alignment horizontal="right" vertical="center"/>
    </xf>
    <xf numFmtId="165" fontId="19" fillId="0" borderId="0" xfId="2" applyNumberFormat="1" applyFont="1" applyBorder="1" applyAlignment="1" applyProtection="1">
      <alignment vertical="center"/>
    </xf>
    <xf numFmtId="0" fontId="18" fillId="0" borderId="2" xfId="0" applyFont="1" applyFill="1" applyBorder="1" applyAlignment="1" applyProtection="1">
      <alignment vertical="center"/>
    </xf>
    <xf numFmtId="166" fontId="18" fillId="0" borderId="4" xfId="0" applyNumberFormat="1" applyFont="1" applyFill="1" applyBorder="1" applyAlignment="1" applyProtection="1">
      <alignment horizontal="center" vertical="center"/>
    </xf>
    <xf numFmtId="0" fontId="18" fillId="0" borderId="0" xfId="0" applyFont="1" applyBorder="1" applyAlignment="1" applyProtection="1">
      <alignment horizontal="center" vertical="center"/>
    </xf>
    <xf numFmtId="0" fontId="25" fillId="0" borderId="0" xfId="2" applyNumberFormat="1" applyFont="1" applyBorder="1" applyAlignment="1" applyProtection="1">
      <alignment vertical="center"/>
    </xf>
    <xf numFmtId="0" fontId="18" fillId="0" borderId="0" xfId="0" applyFont="1" applyBorder="1" applyAlignment="1" applyProtection="1">
      <alignment horizontal="left" vertical="center"/>
    </xf>
    <xf numFmtId="0" fontId="18" fillId="0" borderId="0" xfId="0" quotePrefix="1" applyFont="1" applyBorder="1" applyAlignment="1" applyProtection="1">
      <alignment horizontal="center" vertical="center"/>
    </xf>
    <xf numFmtId="165" fontId="18" fillId="0" borderId="0" xfId="0" quotePrefix="1" applyNumberFormat="1" applyFont="1" applyBorder="1" applyAlignment="1" applyProtection="1">
      <alignment horizontal="center" vertical="center"/>
    </xf>
    <xf numFmtId="165" fontId="18" fillId="0" borderId="0" xfId="0" applyNumberFormat="1" applyFont="1" applyBorder="1" applyAlignment="1" applyProtection="1">
      <alignment horizontal="center" vertical="center"/>
    </xf>
    <xf numFmtId="0" fontId="29" fillId="0" borderId="0" xfId="0" applyFont="1" applyBorder="1" applyAlignment="1" applyProtection="1">
      <alignment vertical="center"/>
    </xf>
    <xf numFmtId="0" fontId="19" fillId="0" borderId="0" xfId="0" applyFont="1" applyBorder="1" applyAlignment="1" applyProtection="1">
      <alignment vertical="center" wrapText="1"/>
    </xf>
    <xf numFmtId="165" fontId="19" fillId="0" borderId="0" xfId="2" applyNumberFormat="1" applyFont="1" applyBorder="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Border="1" applyAlignment="1" applyProtection="1">
      <alignment vertical="center"/>
    </xf>
    <xf numFmtId="165" fontId="19" fillId="0" borderId="0" xfId="2" applyNumberFormat="1" applyFont="1" applyBorder="1" applyAlignment="1" applyProtection="1">
      <alignment horizontal="center" vertical="center"/>
    </xf>
    <xf numFmtId="0" fontId="19" fillId="0" borderId="5" xfId="0" applyFont="1" applyBorder="1" applyAlignment="1" applyProtection="1">
      <alignment vertical="center" wrapText="1"/>
    </xf>
    <xf numFmtId="0" fontId="19" fillId="0" borderId="0" xfId="0" applyFont="1" applyBorder="1" applyAlignment="1" applyProtection="1">
      <alignment horizontal="center" vertical="center" wrapText="1"/>
    </xf>
    <xf numFmtId="165" fontId="19" fillId="0" borderId="5" xfId="2" applyNumberFormat="1" applyFont="1" applyBorder="1" applyAlignment="1" applyProtection="1">
      <alignment horizontal="center" vertical="center" wrapText="1"/>
    </xf>
    <xf numFmtId="0" fontId="19" fillId="0" borderId="5" xfId="2" applyNumberFormat="1" applyFont="1" applyBorder="1" applyAlignment="1" applyProtection="1">
      <alignment horizontal="center" vertical="center"/>
    </xf>
    <xf numFmtId="0" fontId="19" fillId="0" borderId="5" xfId="0" applyFont="1" applyBorder="1" applyAlignment="1" applyProtection="1">
      <alignment horizontal="center" vertical="center" wrapText="1"/>
    </xf>
    <xf numFmtId="0" fontId="18" fillId="0" borderId="0" xfId="0" applyFont="1" applyFill="1" applyBorder="1" applyAlignment="1" applyProtection="1">
      <alignment vertical="center"/>
    </xf>
    <xf numFmtId="164" fontId="30" fillId="0" borderId="0" xfId="1" applyNumberFormat="1" applyFont="1" applyBorder="1" applyAlignment="1" applyProtection="1">
      <alignment horizontal="center"/>
    </xf>
    <xf numFmtId="164" fontId="18" fillId="0" borderId="0" xfId="1" applyNumberFormat="1" applyFont="1" applyBorder="1" applyAlignment="1" applyProtection="1">
      <alignment vertical="center"/>
    </xf>
    <xf numFmtId="0" fontId="19" fillId="0" borderId="7" xfId="0" applyFont="1" applyBorder="1" applyAlignment="1" applyProtection="1">
      <alignment vertical="center"/>
    </xf>
    <xf numFmtId="166" fontId="18" fillId="0" borderId="7" xfId="2" applyNumberFormat="1" applyFont="1" applyBorder="1" applyAlignment="1" applyProtection="1">
      <alignment vertical="center"/>
    </xf>
    <xf numFmtId="166" fontId="19" fillId="0" borderId="7" xfId="2" applyNumberFormat="1" applyFont="1" applyBorder="1" applyAlignment="1" applyProtection="1">
      <alignment vertical="center"/>
    </xf>
    <xf numFmtId="166" fontId="18" fillId="0" borderId="7" xfId="2" quotePrefix="1" applyNumberFormat="1" applyFont="1" applyFill="1" applyBorder="1" applyAlignment="1" applyProtection="1">
      <alignment vertical="center"/>
    </xf>
    <xf numFmtId="0" fontId="21" fillId="0" borderId="17" xfId="0" applyFont="1" applyFill="1" applyBorder="1" applyAlignment="1" applyProtection="1">
      <alignment horizontal="left" vertical="center" indent="4"/>
    </xf>
    <xf numFmtId="0" fontId="31" fillId="0" borderId="0" xfId="0" applyFont="1" applyBorder="1" applyAlignment="1" applyProtection="1">
      <alignment vertical="center"/>
    </xf>
    <xf numFmtId="0" fontId="20" fillId="0" borderId="0" xfId="0" applyFont="1" applyBorder="1" applyAlignment="1" applyProtection="1">
      <alignment vertical="center"/>
    </xf>
    <xf numFmtId="165" fontId="20" fillId="0" borderId="0" xfId="2" applyNumberFormat="1" applyFont="1" applyBorder="1" applyAlignment="1" applyProtection="1">
      <alignment vertical="center"/>
    </xf>
    <xf numFmtId="0" fontId="20" fillId="0" borderId="0" xfId="0" applyFont="1" applyAlignment="1" applyProtection="1">
      <alignment vertical="center"/>
    </xf>
    <xf numFmtId="165" fontId="18" fillId="0" borderId="0" xfId="2" applyNumberFormat="1" applyFont="1" applyAlignment="1" applyProtection="1">
      <alignment vertical="center"/>
    </xf>
    <xf numFmtId="0" fontId="32" fillId="0" borderId="0" xfId="0" applyFont="1" applyAlignment="1" applyProtection="1">
      <alignment vertical="center" wrapText="1"/>
    </xf>
    <xf numFmtId="0" fontId="18" fillId="0" borderId="0" xfId="0" applyFont="1" applyAlignment="1" applyProtection="1">
      <alignment wrapText="1"/>
    </xf>
    <xf numFmtId="0" fontId="19" fillId="0" borderId="0" xfId="0" applyFont="1" applyFill="1" applyAlignment="1" applyProtection="1">
      <alignment vertical="top"/>
    </xf>
    <xf numFmtId="0" fontId="18" fillId="0" borderId="0" xfId="0" applyFont="1" applyFill="1" applyAlignment="1" applyProtection="1">
      <alignment vertical="top"/>
    </xf>
    <xf numFmtId="0" fontId="18" fillId="0" borderId="0" xfId="0" applyFont="1" applyAlignment="1" applyProtection="1">
      <alignment horizontal="justify" vertical="top" wrapText="1"/>
    </xf>
    <xf numFmtId="0" fontId="19" fillId="0" borderId="0" xfId="0" applyFont="1" applyFill="1" applyAlignment="1" applyProtection="1">
      <alignment horizontal="left" vertical="top"/>
    </xf>
    <xf numFmtId="0" fontId="18" fillId="0" borderId="0" xfId="0" applyFont="1" applyFill="1" applyAlignment="1" applyProtection="1">
      <alignment horizontal="left" vertical="top"/>
    </xf>
    <xf numFmtId="0" fontId="18" fillId="0" borderId="0" xfId="0" applyFont="1" applyFill="1" applyBorder="1" applyAlignment="1" applyProtection="1">
      <alignment horizontal="left" vertical="top" wrapText="1"/>
    </xf>
    <xf numFmtId="0" fontId="18" fillId="3" borderId="10" xfId="3" applyFont="1" applyBorder="1" applyProtection="1">
      <protection locked="0"/>
    </xf>
    <xf numFmtId="164" fontId="33" fillId="0" borderId="0" xfId="1" applyNumberFormat="1" applyFont="1" applyFill="1" applyBorder="1" applyAlignment="1" applyProtection="1">
      <alignment horizontal="center"/>
      <protection locked="0"/>
    </xf>
    <xf numFmtId="164" fontId="33" fillId="0" borderId="0" xfId="1" applyNumberFormat="1" applyFont="1" applyBorder="1" applyAlignment="1" applyProtection="1">
      <alignment horizontal="center"/>
      <protection locked="0"/>
    </xf>
    <xf numFmtId="164" fontId="34" fillId="0" borderId="13" xfId="1" applyNumberFormat="1" applyFont="1" applyBorder="1" applyAlignment="1" applyProtection="1">
      <alignment horizontal="center"/>
      <protection locked="0"/>
    </xf>
    <xf numFmtId="164" fontId="34" fillId="0" borderId="2" xfId="1" applyNumberFormat="1" applyFont="1" applyFill="1" applyBorder="1" applyAlignment="1" applyProtection="1">
      <alignment horizontal="center"/>
      <protection locked="0"/>
    </xf>
    <xf numFmtId="164" fontId="33" fillId="0" borderId="13" xfId="1" applyNumberFormat="1" applyFont="1" applyBorder="1" applyAlignment="1" applyProtection="1">
      <alignment horizontal="center"/>
      <protection locked="0"/>
    </xf>
    <xf numFmtId="164" fontId="34" fillId="0" borderId="6" xfId="1" applyNumberFormat="1" applyFont="1" applyFill="1" applyBorder="1" applyAlignment="1" applyProtection="1">
      <alignment horizontal="center"/>
      <protection locked="0"/>
    </xf>
    <xf numFmtId="164" fontId="33" fillId="0" borderId="6" xfId="1" applyNumberFormat="1" applyFont="1" applyFill="1" applyBorder="1" applyAlignment="1" applyProtection="1">
      <alignment horizontal="center"/>
      <protection locked="0"/>
    </xf>
    <xf numFmtId="0" fontId="21" fillId="0" borderId="0" xfId="0" applyFont="1" applyAlignment="1" applyProtection="1">
      <alignment horizontal="right" vertical="center"/>
    </xf>
    <xf numFmtId="49" fontId="35" fillId="0" borderId="0" xfId="2" quotePrefix="1" applyNumberFormat="1" applyFont="1" applyFill="1" applyBorder="1" applyAlignment="1" applyProtection="1">
      <alignment horizontal="left" vertical="center" wrapText="1"/>
    </xf>
    <xf numFmtId="0" fontId="21" fillId="0" borderId="0" xfId="0" applyFont="1" applyAlignment="1" applyProtection="1">
      <alignment horizontal="right" vertical="center" indent="2"/>
    </xf>
    <xf numFmtId="165" fontId="21" fillId="0" borderId="0" xfId="2" applyNumberFormat="1" applyFont="1" applyBorder="1" applyAlignment="1" applyProtection="1">
      <alignment vertical="center"/>
    </xf>
    <xf numFmtId="0" fontId="18" fillId="0" borderId="10" xfId="0" applyFont="1" applyFill="1" applyBorder="1" applyAlignment="1" applyProtection="1">
      <alignment vertical="center"/>
    </xf>
    <xf numFmtId="166" fontId="18" fillId="0" borderId="10" xfId="0" applyNumberFormat="1" applyFont="1" applyFill="1" applyBorder="1" applyAlignment="1" applyProtection="1">
      <alignment horizontal="center" vertical="center"/>
    </xf>
    <xf numFmtId="0" fontId="21" fillId="0" borderId="0" xfId="0" applyFont="1" applyFill="1" applyAlignment="1" applyProtection="1">
      <alignment vertical="center"/>
    </xf>
    <xf numFmtId="166" fontId="3" fillId="0" borderId="0" xfId="2" quotePrefix="1" applyNumberFormat="1" applyFont="1" applyFill="1" applyBorder="1" applyAlignment="1" applyProtection="1">
      <alignment horizontal="left" vertical="center"/>
    </xf>
    <xf numFmtId="165" fontId="21" fillId="0" borderId="0" xfId="2" applyNumberFormat="1" applyFont="1" applyFill="1" applyBorder="1" applyAlignment="1" applyProtection="1">
      <alignment horizontal="right" vertical="top" wrapText="1"/>
    </xf>
    <xf numFmtId="0" fontId="21" fillId="0" borderId="0" xfId="0" applyFont="1" applyBorder="1" applyAlignment="1" applyProtection="1">
      <alignment vertical="center"/>
    </xf>
    <xf numFmtId="165" fontId="20" fillId="0" borderId="0" xfId="2" applyNumberFormat="1" applyFont="1" applyAlignment="1" applyProtection="1">
      <alignment vertical="center"/>
    </xf>
    <xf numFmtId="0" fontId="20" fillId="0" borderId="0" xfId="0" applyFont="1" applyAlignment="1" applyProtection="1">
      <alignment horizontal="right" vertical="center"/>
    </xf>
    <xf numFmtId="0" fontId="22" fillId="0" borderId="0" xfId="2" applyNumberFormat="1" applyFont="1" applyAlignment="1" applyProtection="1">
      <alignment horizontal="right" vertical="center"/>
    </xf>
    <xf numFmtId="0" fontId="29" fillId="0" borderId="0" xfId="0" applyFont="1" applyAlignment="1" applyProtection="1">
      <alignment vertical="center"/>
    </xf>
    <xf numFmtId="0" fontId="23" fillId="0" borderId="0" xfId="0" applyFont="1" applyAlignment="1" applyProtection="1">
      <alignment vertical="center"/>
    </xf>
    <xf numFmtId="165" fontId="23" fillId="0" borderId="0" xfId="2" applyNumberFormat="1" applyFont="1" applyAlignment="1" applyProtection="1">
      <alignment vertical="center"/>
    </xf>
    <xf numFmtId="0" fontId="28" fillId="4" borderId="18" xfId="0" applyFont="1" applyFill="1" applyBorder="1" applyAlignment="1" applyProtection="1">
      <alignment vertical="center"/>
    </xf>
    <xf numFmtId="0" fontId="23" fillId="4" borderId="19" xfId="0" applyFont="1" applyFill="1" applyBorder="1" applyAlignment="1" applyProtection="1">
      <alignment vertical="center"/>
    </xf>
    <xf numFmtId="165" fontId="23" fillId="4" borderId="19" xfId="2" applyNumberFormat="1" applyFont="1" applyFill="1" applyBorder="1" applyAlignment="1" applyProtection="1">
      <alignment vertical="center"/>
    </xf>
    <xf numFmtId="0" fontId="23" fillId="4" borderId="20" xfId="0" applyFont="1" applyFill="1" applyBorder="1" applyAlignment="1" applyProtection="1">
      <alignment vertical="center"/>
    </xf>
    <xf numFmtId="0" fontId="21" fillId="4" borderId="17" xfId="0" applyFont="1" applyFill="1" applyBorder="1" applyAlignment="1" applyProtection="1">
      <alignment horizontal="left" vertical="center" indent="4"/>
    </xf>
    <xf numFmtId="0" fontId="23" fillId="4" borderId="0" xfId="0" applyFont="1" applyFill="1" applyBorder="1" applyAlignment="1" applyProtection="1">
      <alignment vertical="center"/>
    </xf>
    <xf numFmtId="165" fontId="23" fillId="4" borderId="0" xfId="2" applyNumberFormat="1" applyFont="1" applyFill="1" applyBorder="1" applyAlignment="1" applyProtection="1">
      <alignment vertical="center"/>
    </xf>
    <xf numFmtId="0" fontId="23" fillId="4" borderId="21" xfId="0" applyFont="1" applyFill="1" applyBorder="1" applyAlignment="1" applyProtection="1">
      <alignment vertical="center"/>
    </xf>
    <xf numFmtId="0" fontId="23" fillId="4" borderId="15" xfId="0" applyFont="1" applyFill="1" applyBorder="1" applyAlignment="1" applyProtection="1">
      <alignment vertical="center"/>
    </xf>
    <xf numFmtId="165" fontId="23" fillId="4" borderId="15" xfId="2" applyNumberFormat="1" applyFont="1" applyFill="1" applyBorder="1" applyAlignment="1" applyProtection="1">
      <alignment vertical="center"/>
    </xf>
    <xf numFmtId="0" fontId="23" fillId="4" borderId="22" xfId="0" applyFont="1" applyFill="1" applyBorder="1" applyAlignment="1" applyProtection="1">
      <alignment vertical="center"/>
    </xf>
    <xf numFmtId="0" fontId="36" fillId="0" borderId="0" xfId="0" applyFont="1" applyAlignment="1">
      <alignment horizontal="left" vertical="center" indent="1"/>
    </xf>
    <xf numFmtId="0" fontId="21" fillId="4" borderId="23" xfId="0" applyFont="1" applyFill="1" applyBorder="1" applyAlignment="1">
      <alignment horizontal="left" vertical="center"/>
    </xf>
    <xf numFmtId="0" fontId="21" fillId="4" borderId="24" xfId="0" applyFont="1" applyFill="1" applyBorder="1" applyAlignment="1">
      <alignment horizontal="left" vertical="center"/>
    </xf>
    <xf numFmtId="0" fontId="37" fillId="0" borderId="0" xfId="0" applyFont="1" applyAlignment="1">
      <alignment horizontal="center" vertical="center"/>
    </xf>
    <xf numFmtId="166" fontId="1" fillId="2" borderId="23" xfId="2" applyNumberFormat="1" applyFont="1" applyFill="1" applyBorder="1" applyAlignment="1" applyProtection="1">
      <alignment horizontal="left" vertical="center" wrapText="1"/>
      <protection locked="0"/>
    </xf>
    <xf numFmtId="166" fontId="1" fillId="2" borderId="25" xfId="2" quotePrefix="1" applyNumberFormat="1" applyFont="1" applyFill="1" applyBorder="1" applyAlignment="1" applyProtection="1">
      <alignment horizontal="left" vertical="center" wrapText="1"/>
      <protection locked="0"/>
    </xf>
    <xf numFmtId="0" fontId="37" fillId="0" borderId="0" xfId="0" applyFont="1" applyAlignment="1" applyProtection="1">
      <alignment horizontal="center" vertical="center"/>
    </xf>
    <xf numFmtId="49" fontId="1" fillId="5" borderId="23" xfId="2" applyNumberFormat="1" applyFont="1" applyFill="1" applyBorder="1" applyAlignment="1" applyProtection="1">
      <alignment horizontal="left" vertical="center" wrapText="1"/>
      <protection locked="0"/>
    </xf>
    <xf numFmtId="49" fontId="1" fillId="5" borderId="25" xfId="2" quotePrefix="1" applyNumberFormat="1" applyFont="1" applyFill="1" applyBorder="1" applyAlignment="1" applyProtection="1">
      <alignment horizontal="left" vertical="center" wrapText="1"/>
      <protection locked="0"/>
    </xf>
    <xf numFmtId="49" fontId="1" fillId="5" borderId="24" xfId="2" quotePrefix="1" applyNumberFormat="1" applyFont="1" applyFill="1" applyBorder="1" applyAlignment="1" applyProtection="1">
      <alignment horizontal="left" vertical="center" wrapText="1"/>
      <protection locked="0"/>
    </xf>
    <xf numFmtId="44" fontId="1" fillId="2" borderId="23" xfId="2" quotePrefix="1" applyNumberFormat="1" applyFont="1" applyFill="1" applyBorder="1" applyAlignment="1" applyProtection="1">
      <alignment horizontal="left" vertical="center"/>
      <protection locked="0"/>
    </xf>
    <xf numFmtId="44" fontId="1" fillId="2" borderId="25" xfId="2" quotePrefix="1" applyNumberFormat="1" applyFont="1" applyFill="1" applyBorder="1" applyAlignment="1" applyProtection="1">
      <alignment horizontal="left" vertical="center"/>
      <protection locked="0"/>
    </xf>
    <xf numFmtId="44" fontId="1" fillId="2" borderId="24" xfId="2" quotePrefix="1" applyNumberFormat="1" applyFont="1" applyFill="1" applyBorder="1" applyAlignment="1" applyProtection="1">
      <alignment horizontal="left" vertical="center"/>
      <protection locked="0"/>
    </xf>
    <xf numFmtId="165" fontId="21" fillId="0" borderId="0" xfId="2" applyNumberFormat="1" applyFont="1" applyFill="1" applyBorder="1" applyAlignment="1" applyProtection="1">
      <alignment horizontal="right" vertical="top" wrapText="1"/>
    </xf>
    <xf numFmtId="9" fontId="1" fillId="2" borderId="23" xfId="4" quotePrefix="1" applyFont="1" applyFill="1" applyBorder="1" applyAlignment="1" applyProtection="1">
      <alignment horizontal="left" vertical="center"/>
      <protection locked="0"/>
    </xf>
    <xf numFmtId="9" fontId="1" fillId="2" borderId="25" xfId="4" quotePrefix="1" applyFont="1" applyFill="1" applyBorder="1" applyAlignment="1" applyProtection="1">
      <alignment horizontal="left" vertical="center"/>
      <protection locked="0"/>
    </xf>
    <xf numFmtId="9" fontId="1" fillId="2" borderId="24" xfId="4" quotePrefix="1" applyFont="1" applyFill="1" applyBorder="1" applyAlignment="1" applyProtection="1">
      <alignment horizontal="left" vertical="center"/>
      <protection locked="0"/>
    </xf>
    <xf numFmtId="1" fontId="1" fillId="2" borderId="23" xfId="2" quotePrefix="1" applyNumberFormat="1" applyFont="1" applyFill="1" applyBorder="1" applyAlignment="1" applyProtection="1">
      <alignment horizontal="center" vertical="center"/>
      <protection locked="0"/>
    </xf>
    <xf numFmtId="1" fontId="1" fillId="2" borderId="25" xfId="2" quotePrefix="1" applyNumberFormat="1" applyFont="1" applyFill="1" applyBorder="1" applyAlignment="1" applyProtection="1">
      <alignment horizontal="center" vertical="center"/>
      <protection locked="0"/>
    </xf>
    <xf numFmtId="1" fontId="1" fillId="2" borderId="24" xfId="2" quotePrefix="1" applyNumberFormat="1" applyFont="1" applyFill="1" applyBorder="1" applyAlignment="1" applyProtection="1">
      <alignment horizontal="center" vertical="center"/>
      <protection locked="0"/>
    </xf>
    <xf numFmtId="167" fontId="18" fillId="0" borderId="1" xfId="0" applyNumberFormat="1" applyFont="1" applyFill="1" applyBorder="1" applyAlignment="1" applyProtection="1">
      <alignment horizontal="center" vertical="center"/>
    </xf>
    <xf numFmtId="167" fontId="18" fillId="0" borderId="2" xfId="0" applyNumberFormat="1" applyFont="1" applyFill="1" applyBorder="1" applyAlignment="1" applyProtection="1">
      <alignment horizontal="center" vertical="center"/>
    </xf>
    <xf numFmtId="167" fontId="18" fillId="0" borderId="3" xfId="0" applyNumberFormat="1" applyFont="1" applyFill="1" applyBorder="1" applyAlignment="1" applyProtection="1">
      <alignment horizontal="center" vertical="center"/>
    </xf>
    <xf numFmtId="0" fontId="39" fillId="0" borderId="0" xfId="0" applyFont="1" applyAlignment="1">
      <alignment horizontal="center" vertical="center" wrapText="1"/>
    </xf>
    <xf numFmtId="0" fontId="19" fillId="0" borderId="0" xfId="0" applyFont="1" applyBorder="1" applyAlignment="1" applyProtection="1">
      <alignment horizontal="left" vertical="center" wrapText="1"/>
      <protection locked="0"/>
    </xf>
    <xf numFmtId="0" fontId="17" fillId="0" borderId="0" xfId="0" applyFont="1" applyAlignment="1">
      <alignment horizontal="left" vertical="top" wrapText="1"/>
    </xf>
    <xf numFmtId="0" fontId="17" fillId="0" borderId="0" xfId="0" applyFont="1" applyAlignment="1" applyProtection="1">
      <alignment horizontal="left" vertical="top" wrapText="1"/>
      <protection locked="0"/>
    </xf>
    <xf numFmtId="0" fontId="19" fillId="4" borderId="13" xfId="0" applyFont="1" applyFill="1" applyBorder="1" applyAlignment="1" applyProtection="1">
      <alignment horizontal="left" vertical="center" wrapText="1"/>
      <protection locked="0"/>
    </xf>
    <xf numFmtId="165" fontId="19" fillId="4" borderId="0" xfId="2" applyNumberFormat="1" applyFont="1" applyFill="1" applyBorder="1" applyAlignment="1" applyProtection="1">
      <alignment horizontal="center" vertical="center" wrapText="1"/>
      <protection locked="0"/>
    </xf>
    <xf numFmtId="165" fontId="19" fillId="4" borderId="5" xfId="2" applyNumberFormat="1" applyFont="1" applyFill="1" applyBorder="1" applyAlignment="1" applyProtection="1">
      <alignment horizontal="center" vertical="center" wrapText="1"/>
      <protection locked="0"/>
    </xf>
    <xf numFmtId="165" fontId="38" fillId="0" borderId="0" xfId="2" applyNumberFormat="1" applyFont="1" applyBorder="1" applyAlignment="1" applyProtection="1">
      <alignment horizontal="center" vertical="center"/>
      <protection locked="0"/>
    </xf>
    <xf numFmtId="49" fontId="18" fillId="0" borderId="1" xfId="0" applyNumberFormat="1" applyFont="1" applyFill="1" applyBorder="1" applyAlignment="1" applyProtection="1">
      <alignment horizontal="left" vertical="center" wrapText="1"/>
    </xf>
    <xf numFmtId="0" fontId="18" fillId="0" borderId="2" xfId="0" applyNumberFormat="1" applyFont="1" applyFill="1" applyBorder="1" applyAlignment="1" applyProtection="1">
      <alignment horizontal="left" vertical="center" wrapText="1"/>
    </xf>
    <xf numFmtId="0" fontId="18" fillId="0" borderId="3" xfId="0" applyNumberFormat="1" applyFont="1" applyFill="1" applyBorder="1" applyAlignment="1" applyProtection="1">
      <alignment horizontal="left" vertical="center" wrapText="1"/>
    </xf>
    <xf numFmtId="0" fontId="20" fillId="0" borderId="0" xfId="0" applyNumberFormat="1" applyFont="1" applyBorder="1" applyAlignment="1" applyProtection="1">
      <alignment horizontal="left" vertical="center" wrapText="1" indent="1"/>
    </xf>
    <xf numFmtId="0" fontId="19" fillId="4" borderId="0" xfId="0" applyFont="1" applyFill="1" applyBorder="1" applyAlignment="1" applyProtection="1">
      <alignment horizontal="left" vertical="center" wrapText="1"/>
      <protection locked="0"/>
    </xf>
    <xf numFmtId="0" fontId="18" fillId="4" borderId="0" xfId="0" applyFont="1" applyFill="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8" fillId="4" borderId="26" xfId="0" applyFont="1" applyFill="1" applyBorder="1" applyAlignment="1" applyProtection="1">
      <alignment horizontal="left" vertical="center" wrapText="1"/>
      <protection locked="0"/>
    </xf>
    <xf numFmtId="0" fontId="1" fillId="0" borderId="26" xfId="0" applyFont="1" applyBorder="1" applyAlignment="1" applyProtection="1">
      <alignment horizontal="left" vertical="center" wrapText="1"/>
      <protection locked="0"/>
    </xf>
    <xf numFmtId="0" fontId="19" fillId="0" borderId="13" xfId="0" applyFont="1" applyFill="1" applyBorder="1" applyAlignment="1" applyProtection="1">
      <alignment horizontal="left" vertical="center" wrapText="1"/>
      <protection locked="0"/>
    </xf>
    <xf numFmtId="0" fontId="19" fillId="4" borderId="27" xfId="0" applyFont="1" applyFill="1" applyBorder="1" applyAlignment="1" applyProtection="1">
      <alignment horizontal="left" vertical="center" wrapText="1"/>
      <protection locked="0"/>
    </xf>
    <xf numFmtId="0" fontId="19" fillId="4" borderId="5" xfId="0" applyFont="1" applyFill="1" applyBorder="1" applyAlignment="1" applyProtection="1">
      <alignment horizontal="left" vertical="center"/>
      <protection locked="0"/>
    </xf>
    <xf numFmtId="0" fontId="19" fillId="4" borderId="0" xfId="0" applyFont="1" applyFill="1" applyBorder="1" applyAlignment="1" applyProtection="1">
      <alignment horizontal="left" vertical="center"/>
      <protection locked="0"/>
    </xf>
    <xf numFmtId="0" fontId="18" fillId="0" borderId="0" xfId="0" applyFont="1" applyFill="1" applyBorder="1" applyAlignment="1" applyProtection="1">
      <alignment horizontal="left" vertical="center" wrapText="1" indent="1"/>
      <protection locked="0"/>
    </xf>
    <xf numFmtId="0" fontId="19" fillId="0" borderId="0" xfId="0" applyFont="1" applyFill="1" applyBorder="1" applyAlignment="1" applyProtection="1">
      <alignment horizontal="left" vertical="center" wrapText="1"/>
      <protection locked="0"/>
    </xf>
    <xf numFmtId="0" fontId="19" fillId="0" borderId="6" xfId="0" applyFont="1" applyFill="1" applyBorder="1" applyAlignment="1" applyProtection="1">
      <alignment horizontal="left" vertical="center" wrapText="1"/>
      <protection locked="0"/>
    </xf>
    <xf numFmtId="0" fontId="19" fillId="0" borderId="5" xfId="0" applyFont="1" applyBorder="1" applyAlignment="1" applyProtection="1">
      <alignment horizontal="left" vertical="center"/>
      <protection locked="0"/>
    </xf>
    <xf numFmtId="0" fontId="19" fillId="0" borderId="0" xfId="0" applyFont="1" applyFill="1" applyBorder="1" applyAlignment="1" applyProtection="1">
      <alignment horizontal="left" vertical="center" wrapText="1" indent="1"/>
      <protection locked="0"/>
    </xf>
    <xf numFmtId="0" fontId="19" fillId="0" borderId="5" xfId="0" applyFont="1" applyFill="1" applyBorder="1" applyAlignment="1" applyProtection="1">
      <alignment horizontal="left" vertical="center"/>
      <protection locked="0"/>
    </xf>
    <xf numFmtId="0" fontId="19" fillId="0" borderId="0" xfId="0" applyFont="1" applyFill="1" applyBorder="1" applyAlignment="1" applyProtection="1">
      <alignment horizontal="left" vertical="center"/>
      <protection locked="0"/>
    </xf>
    <xf numFmtId="0" fontId="19" fillId="0" borderId="0" xfId="0" applyFont="1" applyBorder="1" applyAlignment="1" applyProtection="1">
      <alignment horizontal="left" vertical="center"/>
      <protection locked="0"/>
    </xf>
    <xf numFmtId="165" fontId="19" fillId="0" borderId="0" xfId="2" applyNumberFormat="1" applyFont="1" applyBorder="1" applyAlignment="1" applyProtection="1">
      <alignment horizontal="center" vertical="center" wrapText="1"/>
      <protection locked="0"/>
    </xf>
    <xf numFmtId="165" fontId="19" fillId="0" borderId="5" xfId="2" applyNumberFormat="1" applyFont="1" applyBorder="1" applyAlignment="1" applyProtection="1">
      <alignment horizontal="center" vertical="center" wrapText="1"/>
      <protection locked="0"/>
    </xf>
    <xf numFmtId="0" fontId="20" fillId="0" borderId="0" xfId="0" applyNumberFormat="1" applyFont="1" applyBorder="1" applyAlignment="1" applyProtection="1">
      <alignment horizontal="left" vertical="center" wrapText="1"/>
    </xf>
    <xf numFmtId="0" fontId="18" fillId="0" borderId="0" xfId="0" applyFont="1" applyAlignment="1" applyProtection="1">
      <alignment horizontal="left" vertical="center" wrapText="1"/>
    </xf>
    <xf numFmtId="166" fontId="18" fillId="0" borderId="1" xfId="0" applyNumberFormat="1" applyFont="1" applyFill="1" applyBorder="1" applyAlignment="1" applyProtection="1">
      <alignment horizontal="center" vertical="center"/>
    </xf>
    <xf numFmtId="166" fontId="18" fillId="0" borderId="2" xfId="0" applyNumberFormat="1" applyFont="1" applyFill="1" applyBorder="1" applyAlignment="1" applyProtection="1">
      <alignment horizontal="center" vertical="center"/>
    </xf>
    <xf numFmtId="166" fontId="18" fillId="0" borderId="3" xfId="0" applyNumberFormat="1" applyFont="1" applyFill="1" applyBorder="1" applyAlignment="1" applyProtection="1">
      <alignment horizontal="center" vertical="center"/>
    </xf>
    <xf numFmtId="165" fontId="19" fillId="0" borderId="0" xfId="2" applyNumberFormat="1" applyFont="1" applyBorder="1" applyAlignment="1" applyProtection="1">
      <alignment horizontal="right" vertical="top" wrapText="1"/>
    </xf>
    <xf numFmtId="9" fontId="18" fillId="0" borderId="1" xfId="4" applyNumberFormat="1" applyFont="1" applyFill="1" applyBorder="1" applyAlignment="1" applyProtection="1">
      <alignment horizontal="center" vertical="center"/>
    </xf>
    <xf numFmtId="9" fontId="18" fillId="0" borderId="2" xfId="4" applyNumberFormat="1" applyFont="1" applyFill="1" applyBorder="1" applyAlignment="1" applyProtection="1">
      <alignment horizontal="center" vertical="center"/>
    </xf>
    <xf numFmtId="9" fontId="18" fillId="0" borderId="3" xfId="4" applyNumberFormat="1" applyFont="1" applyFill="1" applyBorder="1" applyAlignment="1" applyProtection="1">
      <alignment horizontal="center" vertical="center"/>
    </xf>
    <xf numFmtId="165" fontId="19" fillId="0" borderId="8" xfId="2" applyNumberFormat="1" applyFont="1" applyBorder="1" applyAlignment="1" applyProtection="1">
      <alignment horizontal="center" vertical="center"/>
    </xf>
    <xf numFmtId="0" fontId="18" fillId="5" borderId="28" xfId="0" applyFont="1" applyFill="1" applyBorder="1" applyAlignment="1" applyProtection="1">
      <alignment horizontal="left" vertical="top" wrapText="1"/>
      <protection locked="0"/>
    </xf>
    <xf numFmtId="0" fontId="18" fillId="5" borderId="29" xfId="0" applyFont="1" applyFill="1" applyBorder="1" applyAlignment="1" applyProtection="1">
      <alignment horizontal="left" vertical="top" wrapText="1"/>
      <protection locked="0"/>
    </xf>
    <xf numFmtId="0" fontId="18" fillId="5" borderId="30" xfId="0" applyFont="1" applyFill="1" applyBorder="1" applyAlignment="1" applyProtection="1">
      <alignment horizontal="left" vertical="top" wrapText="1"/>
      <protection locked="0"/>
    </xf>
    <xf numFmtId="0" fontId="18" fillId="5" borderId="31" xfId="0" applyFont="1" applyFill="1" applyBorder="1" applyAlignment="1" applyProtection="1">
      <alignment horizontal="left" vertical="top" wrapText="1"/>
      <protection locked="0"/>
    </xf>
    <xf numFmtId="0" fontId="18" fillId="5" borderId="0" xfId="0" applyFont="1" applyFill="1" applyBorder="1" applyAlignment="1" applyProtection="1">
      <alignment horizontal="left" vertical="top" wrapText="1"/>
      <protection locked="0"/>
    </xf>
    <xf numFmtId="0" fontId="18" fillId="5" borderId="32" xfId="0" applyFont="1" applyFill="1" applyBorder="1" applyAlignment="1" applyProtection="1">
      <alignment horizontal="left" vertical="top" wrapText="1"/>
      <protection locked="0"/>
    </xf>
    <xf numFmtId="0" fontId="18" fillId="5" borderId="33" xfId="0" applyFont="1" applyFill="1" applyBorder="1" applyAlignment="1" applyProtection="1">
      <alignment horizontal="left" vertical="top" wrapText="1"/>
      <protection locked="0"/>
    </xf>
    <xf numFmtId="0" fontId="18" fillId="5" borderId="34" xfId="0" applyFont="1" applyFill="1" applyBorder="1" applyAlignment="1" applyProtection="1">
      <alignment horizontal="left" vertical="top" wrapText="1"/>
      <protection locked="0"/>
    </xf>
    <xf numFmtId="0" fontId="18" fillId="5" borderId="35" xfId="0" applyFont="1" applyFill="1" applyBorder="1" applyAlignment="1" applyProtection="1">
      <alignment horizontal="left" vertical="top" wrapText="1"/>
      <protection locked="0"/>
    </xf>
    <xf numFmtId="0" fontId="18" fillId="0" borderId="0" xfId="0" applyFont="1" applyFill="1" applyAlignment="1" applyProtection="1">
      <alignment horizontal="left" vertical="top" wrapText="1"/>
    </xf>
    <xf numFmtId="0" fontId="19" fillId="0" borderId="0" xfId="0" applyFont="1" applyFill="1" applyAlignment="1" applyProtection="1">
      <alignment horizontal="left" vertical="top" wrapText="1"/>
    </xf>
    <xf numFmtId="0" fontId="39" fillId="0" borderId="0" xfId="0" applyFont="1" applyAlignment="1" applyProtection="1">
      <alignment horizontal="center" vertical="center" wrapText="1"/>
    </xf>
    <xf numFmtId="0" fontId="17" fillId="0" borderId="0" xfId="0" applyFont="1" applyAlignment="1" applyProtection="1">
      <alignment horizontal="left" vertical="top" wrapText="1"/>
    </xf>
  </cellXfs>
  <cellStyles count="5">
    <cellStyle name="Comma" xfId="1" builtinId="3"/>
    <cellStyle name="Currency" xfId="2" builtinId="4"/>
    <cellStyle name="Good" xfId="3" builtinId="26"/>
    <cellStyle name="Normal" xfId="0" builtinId="0"/>
    <cellStyle name="Percent" xfId="4" builtinId="5"/>
  </cellStyles>
  <dxfs count="95">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dget%20-%20WB%20GPSA%20first%20draft%20RM%20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year1"/>
      <sheetName val="1. Budget revised "/>
      <sheetName val="WB template"/>
      <sheetName val="Sheet3"/>
    </sheetNames>
    <sheetDataSet>
      <sheetData sheetId="0"/>
      <sheetData sheetId="1">
        <row r="162">
          <cell r="I162">
            <v>999650.06799999997</v>
          </cell>
        </row>
      </sheetData>
      <sheetData sheetId="2"/>
      <sheetData sheetId="3">
        <row r="5">
          <cell r="E5">
            <v>441.66666666666669</v>
          </cell>
          <cell r="G5">
            <v>2200</v>
          </cell>
          <cell r="I5">
            <v>1109.6153846153845</v>
          </cell>
          <cell r="K5">
            <v>12754.469230769231</v>
          </cell>
          <cell r="M5">
            <v>1257.6474615384616</v>
          </cell>
        </row>
        <row r="6">
          <cell r="E6">
            <v>441.66666666666669</v>
          </cell>
          <cell r="G6">
            <v>10000</v>
          </cell>
          <cell r="I6">
            <v>109.61538461538461</v>
          </cell>
          <cell r="K6">
            <v>19979.469230769231</v>
          </cell>
          <cell r="M6">
            <v>1257.6474615384616</v>
          </cell>
        </row>
        <row r="7">
          <cell r="E7">
            <v>441.66666666666669</v>
          </cell>
          <cell r="G7">
            <v>450</v>
          </cell>
          <cell r="I7">
            <v>109.61538461538461</v>
          </cell>
          <cell r="K7">
            <v>12479.469230769231</v>
          </cell>
          <cell r="M7">
            <v>1257.6474615384616</v>
          </cell>
        </row>
        <row r="8">
          <cell r="E8">
            <v>441.66666666666669</v>
          </cell>
          <cell r="G8">
            <v>18000</v>
          </cell>
          <cell r="I8">
            <v>109.61538461538461</v>
          </cell>
          <cell r="K8">
            <v>12479.469230769231</v>
          </cell>
          <cell r="M8">
            <v>1257.6474615384616</v>
          </cell>
        </row>
        <row r="9">
          <cell r="E9">
            <v>441.66666666666669</v>
          </cell>
          <cell r="G9">
            <v>5400</v>
          </cell>
          <cell r="I9">
            <v>109.61538461538461</v>
          </cell>
          <cell r="K9">
            <v>12479.469230769231</v>
          </cell>
          <cell r="M9">
            <v>1257.6474615384616</v>
          </cell>
        </row>
        <row r="10">
          <cell r="E10">
            <v>441.66666666666669</v>
          </cell>
          <cell r="G10">
            <v>850</v>
          </cell>
          <cell r="I10">
            <v>109.61538461538461</v>
          </cell>
          <cell r="K10">
            <v>12479.469230769231</v>
          </cell>
          <cell r="M10">
            <v>1257.6474615384616</v>
          </cell>
        </row>
        <row r="12">
          <cell r="E12">
            <v>2600</v>
          </cell>
          <cell r="G12">
            <v>750</v>
          </cell>
          <cell r="I12">
            <v>109.61538461538461</v>
          </cell>
          <cell r="K12">
            <v>11854.469230769231</v>
          </cell>
          <cell r="M12">
            <v>1257.6474615384616</v>
          </cell>
        </row>
        <row r="13">
          <cell r="E13">
            <v>2600</v>
          </cell>
          <cell r="G13">
            <v>3825</v>
          </cell>
          <cell r="I13">
            <v>109.61538461538461</v>
          </cell>
          <cell r="K13">
            <v>9479.4692307692312</v>
          </cell>
          <cell r="M13">
            <v>1257.6474615384616</v>
          </cell>
        </row>
        <row r="14">
          <cell r="E14">
            <v>2600</v>
          </cell>
          <cell r="G14">
            <v>4275</v>
          </cell>
          <cell r="I14">
            <v>609.61538461538464</v>
          </cell>
          <cell r="K14">
            <v>9479.4692307692312</v>
          </cell>
          <cell r="M14">
            <v>1257.6474615384616</v>
          </cell>
        </row>
        <row r="15">
          <cell r="E15">
            <v>2600</v>
          </cell>
          <cell r="G15">
            <v>1875</v>
          </cell>
          <cell r="I15">
            <v>109.61538461538461</v>
          </cell>
          <cell r="K15">
            <v>9479.4692307692312</v>
          </cell>
          <cell r="M15">
            <v>1257.6474615384616</v>
          </cell>
        </row>
        <row r="17">
          <cell r="E17">
            <v>583.33333333333337</v>
          </cell>
          <cell r="G17">
            <v>0</v>
          </cell>
          <cell r="I17">
            <v>109.61538461538461</v>
          </cell>
          <cell r="K17">
            <v>20754.469230769231</v>
          </cell>
          <cell r="M17">
            <v>1257.6474615384616</v>
          </cell>
        </row>
        <row r="18">
          <cell r="E18">
            <v>583.33333333333337</v>
          </cell>
          <cell r="G18">
            <v>1500</v>
          </cell>
          <cell r="I18">
            <v>109.61538461538461</v>
          </cell>
          <cell r="K18">
            <v>9979.4692307692312</v>
          </cell>
          <cell r="M18">
            <v>1257.6474615384616</v>
          </cell>
        </row>
        <row r="19">
          <cell r="E19">
            <v>3083.3333333333335</v>
          </cell>
          <cell r="G19">
            <v>0</v>
          </cell>
          <cell r="I19">
            <v>109.61538461538461</v>
          </cell>
          <cell r="K19">
            <v>10534.469230769231</v>
          </cell>
          <cell r="M19">
            <v>1257.6474615384616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theme="0"/>
    <pageSetUpPr fitToPage="1"/>
  </sheetPr>
  <dimension ref="A1:P18"/>
  <sheetViews>
    <sheetView showGridLines="0" topLeftCell="A4" zoomScaleNormal="100" zoomScalePageLayoutView="70" workbookViewId="0">
      <selection activeCell="A16" sqref="A16"/>
    </sheetView>
  </sheetViews>
  <sheetFormatPr defaultColWidth="8.88671875" defaultRowHeight="13.8" x14ac:dyDescent="0.25"/>
  <cols>
    <col min="1" max="1" width="29.109375" style="19" customWidth="1"/>
    <col min="2" max="2" width="2.6640625" style="19" customWidth="1"/>
    <col min="3" max="3" width="14.88671875" style="26" customWidth="1"/>
    <col min="4" max="4" width="3.109375" style="19" customWidth="1"/>
    <col min="5" max="5" width="14.88671875" style="26" customWidth="1"/>
    <col min="6" max="6" width="3.33203125" style="19" customWidth="1"/>
    <col min="7" max="7" width="14.88671875" style="26" customWidth="1"/>
    <col min="8" max="8" width="2.6640625" style="19" customWidth="1"/>
    <col min="9" max="9" width="14.88671875" style="26" customWidth="1"/>
    <col min="10" max="10" width="2.6640625" style="19" customWidth="1"/>
    <col min="11" max="11" width="14.88671875" style="26" customWidth="1"/>
    <col min="12" max="12" width="2.6640625" style="19" customWidth="1"/>
    <col min="13" max="13" width="14.88671875" style="26" customWidth="1"/>
    <col min="14" max="14" width="2.6640625" style="19" customWidth="1"/>
    <col min="15" max="15" width="14.88671875" style="26" customWidth="1"/>
    <col min="16" max="16" width="2.6640625" style="19" customWidth="1"/>
    <col min="17" max="17" width="14.88671875" style="19" customWidth="1"/>
    <col min="18" max="16384" width="8.88671875" style="19"/>
  </cols>
  <sheetData>
    <row r="1" spans="1:16" ht="25.8" x14ac:dyDescent="0.25">
      <c r="A1" s="175" t="s">
        <v>22</v>
      </c>
      <c r="B1" s="175"/>
      <c r="C1" s="175"/>
      <c r="D1" s="175"/>
      <c r="E1" s="175"/>
      <c r="F1" s="175"/>
      <c r="G1" s="175"/>
      <c r="H1" s="175"/>
      <c r="I1" s="175"/>
      <c r="J1" s="175"/>
      <c r="K1" s="175"/>
    </row>
    <row r="3" spans="1:16" s="1" customFormat="1" ht="24.9" customHeight="1" x14ac:dyDescent="0.25">
      <c r="A3" s="1" t="s">
        <v>53</v>
      </c>
      <c r="C3" s="2"/>
      <c r="E3" s="2"/>
      <c r="G3" s="2"/>
      <c r="K3" s="3"/>
      <c r="M3" s="3"/>
      <c r="O3" s="3"/>
    </row>
    <row r="4" spans="1:16" s="7" customFormat="1" x14ac:dyDescent="0.25">
      <c r="A4" s="4" t="s">
        <v>112</v>
      </c>
      <c r="B4" s="4"/>
      <c r="C4" s="5"/>
      <c r="D4" s="4"/>
      <c r="E4" s="5"/>
      <c r="F4" s="4"/>
      <c r="G4" s="5"/>
      <c r="H4" s="4"/>
      <c r="I4" s="5"/>
      <c r="J4" s="4"/>
      <c r="K4" s="6"/>
      <c r="L4" s="4"/>
      <c r="M4" s="6"/>
      <c r="N4" s="4"/>
      <c r="O4" s="6"/>
      <c r="P4" s="4"/>
    </row>
    <row r="5" spans="1:16" s="8" customFormat="1" ht="13.65" customHeight="1" x14ac:dyDescent="0.25">
      <c r="B5" s="12"/>
      <c r="C5" s="12"/>
      <c r="D5" s="12"/>
      <c r="E5" s="12"/>
      <c r="F5" s="12"/>
      <c r="G5" s="12"/>
      <c r="H5" s="12"/>
      <c r="I5" s="12"/>
      <c r="J5" s="12"/>
      <c r="K5" s="12"/>
      <c r="L5" s="12"/>
      <c r="M5" s="12"/>
      <c r="N5" s="12"/>
      <c r="O5" s="12"/>
      <c r="P5" s="12"/>
    </row>
    <row r="6" spans="1:16" s="8" customFormat="1" ht="13.65" customHeight="1" x14ac:dyDescent="0.25">
      <c r="A6" s="173" t="s">
        <v>49</v>
      </c>
      <c r="B6" s="174"/>
      <c r="C6" s="26"/>
      <c r="D6" s="12"/>
      <c r="E6" s="12"/>
      <c r="F6" s="12"/>
      <c r="G6" s="12"/>
      <c r="H6" s="12"/>
      <c r="I6" s="12"/>
      <c r="J6" s="12"/>
      <c r="K6" s="12"/>
      <c r="L6" s="12"/>
      <c r="M6" s="12"/>
      <c r="N6" s="12"/>
      <c r="O6" s="12"/>
      <c r="P6" s="12"/>
    </row>
    <row r="7" spans="1:16" s="8" customFormat="1" ht="13.65" customHeight="1" x14ac:dyDescent="0.25">
      <c r="A7" s="8" t="s">
        <v>51</v>
      </c>
      <c r="B7" s="19"/>
      <c r="C7" s="33"/>
      <c r="D7" s="12"/>
      <c r="E7" s="12"/>
      <c r="F7" s="12"/>
      <c r="G7" s="12"/>
      <c r="H7" s="12"/>
      <c r="I7" s="12"/>
      <c r="J7" s="12"/>
      <c r="K7" s="12"/>
      <c r="L7" s="12"/>
      <c r="M7" s="12"/>
      <c r="N7" s="12"/>
      <c r="O7" s="12"/>
      <c r="P7" s="12"/>
    </row>
    <row r="8" spans="1:16" s="8" customFormat="1" ht="13.65" customHeight="1" x14ac:dyDescent="0.25">
      <c r="A8" s="19" t="s">
        <v>54</v>
      </c>
      <c r="B8" s="19"/>
      <c r="C8" s="32"/>
      <c r="D8" s="12"/>
      <c r="E8" s="12"/>
      <c r="F8" s="12"/>
      <c r="G8" s="12"/>
      <c r="H8" s="12"/>
      <c r="I8" s="12"/>
      <c r="J8" s="12"/>
      <c r="K8" s="12"/>
      <c r="L8" s="12"/>
      <c r="M8" s="12"/>
      <c r="N8" s="12"/>
      <c r="O8" s="12"/>
      <c r="P8" s="12"/>
    </row>
    <row r="9" spans="1:16" s="8" customFormat="1" ht="13.65" customHeight="1" x14ac:dyDescent="0.25">
      <c r="A9" s="19" t="s">
        <v>50</v>
      </c>
      <c r="B9" s="19"/>
      <c r="C9" s="34"/>
      <c r="D9" s="12"/>
      <c r="E9" s="12"/>
      <c r="F9" s="12"/>
      <c r="G9" s="12"/>
      <c r="H9" s="12"/>
      <c r="I9" s="12"/>
      <c r="J9" s="12"/>
      <c r="K9" s="12"/>
      <c r="L9" s="12"/>
      <c r="M9" s="12"/>
      <c r="N9" s="12"/>
      <c r="O9" s="12"/>
      <c r="P9" s="12"/>
    </row>
    <row r="10" spans="1:16" s="8" customFormat="1" ht="13.65" customHeight="1" x14ac:dyDescent="0.25">
      <c r="B10" s="12"/>
      <c r="C10" s="12"/>
      <c r="D10" s="12"/>
      <c r="E10" s="12"/>
      <c r="F10" s="12"/>
      <c r="G10" s="12"/>
      <c r="H10" s="12"/>
      <c r="I10" s="12"/>
      <c r="J10" s="12"/>
      <c r="K10" s="12"/>
      <c r="L10" s="12"/>
      <c r="M10" s="12"/>
      <c r="N10" s="12"/>
      <c r="O10" s="12"/>
      <c r="P10" s="12"/>
    </row>
    <row r="11" spans="1:16" s="8" customFormat="1" ht="13.65" customHeight="1" x14ac:dyDescent="0.25">
      <c r="A11" s="173" t="s">
        <v>55</v>
      </c>
      <c r="B11" s="174"/>
      <c r="C11" s="12"/>
      <c r="D11" s="12"/>
      <c r="E11" s="12"/>
      <c r="F11" s="12"/>
      <c r="G11" s="12"/>
      <c r="H11" s="12"/>
      <c r="I11" s="12"/>
      <c r="J11" s="12"/>
      <c r="K11" s="12"/>
      <c r="L11" s="12"/>
      <c r="M11" s="12"/>
      <c r="N11" s="12"/>
      <c r="O11" s="12"/>
      <c r="P11" s="12"/>
    </row>
    <row r="12" spans="1:16" s="8" customFormat="1" ht="13.65" customHeight="1" x14ac:dyDescent="0.25">
      <c r="A12" s="36" t="s">
        <v>56</v>
      </c>
      <c r="C12" s="13" t="s">
        <v>70</v>
      </c>
      <c r="D12" s="12"/>
      <c r="E12" s="12"/>
      <c r="F12" s="12"/>
      <c r="G12" s="12"/>
      <c r="H12" s="12"/>
      <c r="I12" s="12"/>
      <c r="J12" s="12"/>
      <c r="K12" s="12"/>
      <c r="L12" s="12"/>
      <c r="M12" s="12"/>
      <c r="N12" s="12"/>
      <c r="O12" s="12"/>
      <c r="P12" s="12"/>
    </row>
    <row r="13" spans="1:16" s="8" customFormat="1" ht="13.65" customHeight="1" x14ac:dyDescent="0.25">
      <c r="A13" s="172" t="s">
        <v>80</v>
      </c>
      <c r="C13" s="13" t="s">
        <v>57</v>
      </c>
      <c r="D13" s="12"/>
      <c r="E13" s="12"/>
      <c r="F13" s="12"/>
      <c r="G13" s="12"/>
      <c r="H13" s="12"/>
      <c r="I13" s="12"/>
      <c r="J13" s="12"/>
      <c r="K13" s="12"/>
      <c r="L13" s="12"/>
      <c r="M13" s="12"/>
      <c r="N13" s="12"/>
      <c r="O13" s="12"/>
      <c r="P13" s="12"/>
    </row>
    <row r="14" spans="1:16" s="8" customFormat="1" ht="13.65" customHeight="1" x14ac:dyDescent="0.25">
      <c r="A14" s="172" t="s">
        <v>81</v>
      </c>
      <c r="C14" s="13" t="s">
        <v>68</v>
      </c>
      <c r="D14" s="12"/>
      <c r="E14" s="12"/>
      <c r="F14" s="12"/>
      <c r="G14" s="12"/>
      <c r="H14" s="12"/>
      <c r="I14" s="12"/>
      <c r="J14" s="12"/>
      <c r="K14" s="12"/>
      <c r="L14" s="12"/>
      <c r="M14" s="12"/>
      <c r="N14" s="12"/>
      <c r="O14" s="12"/>
      <c r="P14" s="12"/>
    </row>
    <row r="15" spans="1:16" s="8" customFormat="1" ht="13.65" customHeight="1" x14ac:dyDescent="0.25">
      <c r="A15" s="172" t="s">
        <v>82</v>
      </c>
      <c r="C15" s="13" t="s">
        <v>69</v>
      </c>
      <c r="D15" s="12"/>
      <c r="E15" s="12"/>
      <c r="F15" s="12"/>
      <c r="G15" s="12"/>
      <c r="H15" s="12"/>
      <c r="I15" s="12"/>
      <c r="J15" s="12"/>
      <c r="K15" s="12"/>
      <c r="L15" s="12"/>
      <c r="M15" s="12"/>
      <c r="N15" s="12"/>
      <c r="O15" s="12"/>
      <c r="P15" s="12"/>
    </row>
    <row r="16" spans="1:16" s="8" customFormat="1" ht="13.65" customHeight="1" x14ac:dyDescent="0.25">
      <c r="A16" s="172" t="s">
        <v>83</v>
      </c>
      <c r="C16" s="13" t="s">
        <v>58</v>
      </c>
      <c r="D16" s="12"/>
      <c r="E16" s="12"/>
      <c r="F16" s="12"/>
      <c r="G16" s="12"/>
      <c r="H16" s="12"/>
      <c r="I16" s="12"/>
      <c r="J16" s="12"/>
      <c r="K16" s="12"/>
      <c r="L16" s="12"/>
      <c r="M16" s="12"/>
      <c r="N16" s="12"/>
      <c r="O16" s="12"/>
      <c r="P16" s="12"/>
    </row>
    <row r="17" spans="1:16" s="8" customFormat="1" ht="13.65" customHeight="1" x14ac:dyDescent="0.25">
      <c r="B17" s="12"/>
      <c r="C17" s="12"/>
      <c r="D17" s="12"/>
      <c r="E17" s="12"/>
      <c r="F17" s="12"/>
      <c r="G17" s="12"/>
      <c r="H17" s="12"/>
      <c r="I17" s="12"/>
      <c r="J17" s="12"/>
      <c r="K17" s="12"/>
      <c r="L17" s="12"/>
      <c r="M17" s="12"/>
      <c r="N17" s="12"/>
      <c r="O17" s="12"/>
      <c r="P17" s="12"/>
    </row>
    <row r="18" spans="1:16" s="24" customFormat="1" ht="13.65" customHeight="1" x14ac:dyDescent="0.25">
      <c r="A18" s="22"/>
      <c r="B18" s="22"/>
      <c r="C18" s="22"/>
      <c r="D18" s="22"/>
      <c r="E18" s="22"/>
      <c r="F18" s="22"/>
      <c r="G18" s="22"/>
      <c r="H18" s="22"/>
      <c r="I18" s="22"/>
      <c r="J18" s="22"/>
      <c r="K18" s="22"/>
      <c r="L18" s="22"/>
      <c r="M18" s="22"/>
      <c r="N18" s="22"/>
      <c r="O18" s="22"/>
      <c r="P18" s="23"/>
    </row>
  </sheetData>
  <sheetProtection password="B93E" sheet="1" objects="1" scenarios="1"/>
  <mergeCells count="3">
    <mergeCell ref="A6:B6"/>
    <mergeCell ref="A11:B11"/>
    <mergeCell ref="A1:K1"/>
  </mergeCells>
  <phoneticPr fontId="2" type="noConversion"/>
  <hyperlinks>
    <hyperlink ref="A13" location="'1. Overall Budget'!A1" display="1. Overall Budget"/>
    <hyperlink ref="A14" location="'2. by Components'!A1" display="2. by Components"/>
    <hyperlink ref="A15" location="'3. Categorical'!A1" display="3. Categorical"/>
    <hyperlink ref="A16" location="'4. Narrative'!A1" display="4. Narrative"/>
  </hyperlinks>
  <printOptions horizontalCentered="1"/>
  <pageMargins left="0.3" right="0.3" top="0.5" bottom="0.5" header="0.25" footer="0.25"/>
  <pageSetup scale="79"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Q32"/>
  <sheetViews>
    <sheetView showGridLines="0" zoomScale="70" zoomScaleNormal="70" zoomScalePageLayoutView="70" workbookViewId="0">
      <selection activeCell="U12" sqref="U12"/>
    </sheetView>
  </sheetViews>
  <sheetFormatPr defaultColWidth="8.88671875" defaultRowHeight="13.8" x14ac:dyDescent="0.25"/>
  <cols>
    <col min="1" max="1" width="29.109375" style="7" customWidth="1"/>
    <col min="2" max="2" width="2.6640625" style="7" customWidth="1"/>
    <col min="3" max="3" width="14.88671875" style="128" customWidth="1"/>
    <col min="4" max="4" width="3.109375" style="7" customWidth="1"/>
    <col min="5" max="5" width="14.88671875" style="128" customWidth="1"/>
    <col min="6" max="6" width="3.33203125" style="7" customWidth="1"/>
    <col min="7" max="7" width="14.88671875" style="128" customWidth="1"/>
    <col min="8" max="8" width="2.6640625" style="7" customWidth="1"/>
    <col min="9" max="9" width="14.88671875" style="128" customWidth="1"/>
    <col min="10" max="10" width="2.6640625" style="7" customWidth="1"/>
    <col min="11" max="11" width="14.88671875" style="128" customWidth="1"/>
    <col min="12" max="12" width="2.6640625" style="7" customWidth="1"/>
    <col min="13" max="13" width="14.88671875" style="128" customWidth="1"/>
    <col min="14" max="14" width="2.6640625" style="7" customWidth="1"/>
    <col min="15" max="15" width="14.88671875" style="128" customWidth="1"/>
    <col min="16" max="16" width="2.6640625" style="7" customWidth="1"/>
    <col min="17" max="17" width="14.88671875" style="7" customWidth="1"/>
    <col min="18" max="16384" width="8.88671875" style="7"/>
  </cols>
  <sheetData>
    <row r="1" spans="1:17" ht="25.8" x14ac:dyDescent="0.25">
      <c r="A1" s="178" t="s">
        <v>22</v>
      </c>
      <c r="B1" s="178"/>
      <c r="C1" s="178"/>
      <c r="D1" s="178"/>
      <c r="E1" s="178"/>
      <c r="F1" s="178"/>
      <c r="G1" s="178"/>
      <c r="H1" s="178"/>
      <c r="I1" s="178"/>
      <c r="J1" s="178"/>
      <c r="K1" s="178"/>
      <c r="L1" s="178"/>
      <c r="M1" s="178"/>
      <c r="N1" s="178"/>
      <c r="O1" s="178"/>
      <c r="P1" s="178"/>
      <c r="Q1" s="178"/>
    </row>
    <row r="3" spans="1:17" s="91" customFormat="1" ht="24.9" customHeight="1" x14ac:dyDescent="0.25">
      <c r="A3" s="91" t="s">
        <v>41</v>
      </c>
      <c r="C3" s="92"/>
      <c r="E3" s="92"/>
      <c r="G3" s="92"/>
      <c r="K3" s="93"/>
      <c r="M3" s="93"/>
      <c r="O3" s="93"/>
    </row>
    <row r="4" spans="1:17" x14ac:dyDescent="0.25">
      <c r="A4" s="4" t="s">
        <v>113</v>
      </c>
      <c r="B4" s="4"/>
      <c r="C4" s="5"/>
      <c r="D4" s="4"/>
      <c r="E4" s="5"/>
      <c r="F4" s="4"/>
      <c r="G4" s="5"/>
      <c r="H4" s="4"/>
      <c r="I4" s="5"/>
      <c r="J4" s="4"/>
      <c r="K4" s="6"/>
      <c r="L4" s="4"/>
      <c r="M4" s="6"/>
      <c r="N4" s="4"/>
      <c r="O4" s="6"/>
      <c r="P4" s="4"/>
    </row>
    <row r="5" spans="1:17" s="24" customFormat="1" x14ac:dyDescent="0.25">
      <c r="C5" s="94"/>
      <c r="E5" s="94"/>
      <c r="G5" s="94"/>
      <c r="I5" s="94"/>
      <c r="K5" s="94"/>
      <c r="M5" s="94"/>
      <c r="O5" s="94"/>
    </row>
    <row r="6" spans="1:17" s="24" customFormat="1" ht="13.65" customHeight="1" x14ac:dyDescent="0.25">
      <c r="A6" s="21" t="s">
        <v>5</v>
      </c>
      <c r="C6" s="179" t="s">
        <v>132</v>
      </c>
      <c r="D6" s="180"/>
      <c r="E6" s="180"/>
      <c r="F6" s="180"/>
      <c r="G6" s="180"/>
      <c r="H6" s="181"/>
      <c r="J6" s="21"/>
      <c r="K6" s="21"/>
      <c r="L6" s="21"/>
      <c r="M6" s="145" t="s">
        <v>20</v>
      </c>
      <c r="N6" s="96"/>
      <c r="O6" s="182">
        <v>2000000</v>
      </c>
      <c r="P6" s="183"/>
      <c r="Q6" s="184"/>
    </row>
    <row r="7" spans="1:17" s="24" customFormat="1" ht="13.65" customHeight="1" x14ac:dyDescent="0.25">
      <c r="A7" s="21"/>
      <c r="C7" s="146"/>
      <c r="D7" s="146"/>
      <c r="E7" s="146"/>
      <c r="F7" s="146"/>
      <c r="G7" s="146"/>
      <c r="H7" s="146"/>
      <c r="J7" s="21"/>
      <c r="K7" s="21"/>
      <c r="L7" s="21"/>
      <c r="M7" s="147" t="s">
        <v>93</v>
      </c>
      <c r="N7" s="96"/>
      <c r="O7" s="189">
        <v>2013</v>
      </c>
      <c r="P7" s="190"/>
      <c r="Q7" s="191"/>
    </row>
    <row r="8" spans="1:17" s="24" customFormat="1" ht="13.65" customHeight="1" x14ac:dyDescent="0.25">
      <c r="A8" s="21"/>
      <c r="C8" s="96"/>
      <c r="E8" s="96"/>
      <c r="F8" s="96"/>
      <c r="G8" s="96"/>
      <c r="H8" s="96"/>
      <c r="I8" s="96"/>
      <c r="J8" s="148"/>
      <c r="K8" s="21"/>
      <c r="L8" s="21"/>
      <c r="M8" s="148"/>
      <c r="N8" s="96"/>
      <c r="O8" s="96"/>
      <c r="P8" s="96"/>
      <c r="Q8" s="96"/>
    </row>
    <row r="9" spans="1:17" s="24" customFormat="1" ht="13.65" customHeight="1" x14ac:dyDescent="0.3">
      <c r="A9" s="21" t="s">
        <v>24</v>
      </c>
      <c r="C9" s="137">
        <v>4</v>
      </c>
      <c r="D9" s="149"/>
      <c r="E9" s="150" t="s">
        <v>2</v>
      </c>
      <c r="F9" s="96"/>
      <c r="H9" s="96"/>
      <c r="I9" s="96"/>
      <c r="J9" s="185" t="s">
        <v>85</v>
      </c>
      <c r="K9" s="185"/>
      <c r="L9" s="185"/>
      <c r="M9" s="185"/>
      <c r="N9" s="96"/>
    </row>
    <row r="10" spans="1:17" s="24" customFormat="1" ht="14.4" x14ac:dyDescent="0.25">
      <c r="A10" s="21"/>
      <c r="B10" s="99"/>
      <c r="C10" s="99"/>
      <c r="D10" s="99"/>
      <c r="E10" s="99"/>
      <c r="F10" s="99"/>
      <c r="G10" s="100"/>
      <c r="H10" s="99"/>
      <c r="I10" s="99"/>
      <c r="J10" s="185"/>
      <c r="K10" s="185"/>
      <c r="L10" s="185"/>
      <c r="M10" s="185"/>
      <c r="N10" s="99"/>
      <c r="O10" s="186">
        <f>'2. by Components'!E54/'1. Overall Budget'!O6:Q6</f>
        <v>0.12495625850000001</v>
      </c>
      <c r="P10" s="187"/>
      <c r="Q10" s="188"/>
    </row>
    <row r="11" spans="1:17" s="24" customFormat="1" ht="16.5" customHeight="1" x14ac:dyDescent="0.25">
      <c r="A11" s="151" t="s">
        <v>59</v>
      </c>
      <c r="C11" s="182">
        <f>'[1]1. Budget revised '!$I$162</f>
        <v>999650.06799999997</v>
      </c>
      <c r="D11" s="183"/>
      <c r="E11" s="184"/>
      <c r="F11" s="101" t="s">
        <v>3</v>
      </c>
      <c r="G11" s="102"/>
      <c r="H11" s="99"/>
      <c r="I11" s="99"/>
      <c r="J11" s="185"/>
      <c r="K11" s="185"/>
      <c r="L11" s="185"/>
      <c r="M11" s="185"/>
      <c r="N11" s="99"/>
    </row>
    <row r="12" spans="1:17" s="24" customFormat="1" ht="13.65" customHeight="1" x14ac:dyDescent="0.25">
      <c r="A12" s="151"/>
      <c r="C12" s="152"/>
      <c r="D12" s="152"/>
      <c r="E12" s="152"/>
      <c r="F12" s="101"/>
      <c r="G12" s="102"/>
      <c r="H12" s="99"/>
      <c r="I12" s="99"/>
      <c r="J12" s="153"/>
      <c r="K12" s="153"/>
      <c r="L12" s="153"/>
      <c r="M12" s="153"/>
      <c r="N12" s="99"/>
    </row>
    <row r="13" spans="1:17" s="24" customFormat="1" ht="13.65" customHeight="1" x14ac:dyDescent="0.25">
      <c r="A13" s="22"/>
      <c r="B13" s="22"/>
      <c r="C13" s="22"/>
      <c r="D13" s="22"/>
      <c r="E13" s="22"/>
      <c r="F13" s="22"/>
      <c r="G13" s="22"/>
      <c r="H13" s="22"/>
      <c r="I13" s="22"/>
      <c r="J13" s="22"/>
      <c r="K13" s="22"/>
      <c r="L13" s="22"/>
      <c r="M13" s="22"/>
      <c r="N13" s="22"/>
      <c r="O13" s="22"/>
      <c r="P13" s="23"/>
    </row>
    <row r="14" spans="1:17" s="127" customFormat="1" ht="13.65" customHeight="1" x14ac:dyDescent="0.25">
      <c r="A14" s="154" t="s">
        <v>10</v>
      </c>
      <c r="C14" s="155"/>
      <c r="E14" s="155"/>
      <c r="G14" s="155"/>
      <c r="I14" s="155"/>
      <c r="K14" s="155"/>
      <c r="M14" s="155"/>
      <c r="O14" s="155"/>
    </row>
    <row r="15" spans="1:17" x14ac:dyDescent="0.25">
      <c r="A15" s="109"/>
      <c r="G15" s="7"/>
      <c r="I15" s="7"/>
      <c r="K15" s="7"/>
      <c r="M15" s="7"/>
    </row>
    <row r="16" spans="1:17" ht="28.65" customHeight="1" x14ac:dyDescent="0.25">
      <c r="C16" s="7"/>
      <c r="E16" s="7"/>
      <c r="G16" s="7"/>
      <c r="I16" s="145" t="s">
        <v>86</v>
      </c>
      <c r="K16" s="176" t="s">
        <v>133</v>
      </c>
      <c r="L16" s="177"/>
      <c r="M16" s="177"/>
      <c r="N16" s="177"/>
      <c r="O16" s="177"/>
      <c r="P16" s="177"/>
      <c r="Q16" s="177"/>
    </row>
    <row r="17" spans="1:17" ht="14.4" x14ac:dyDescent="0.25">
      <c r="E17" s="7"/>
      <c r="G17" s="7"/>
      <c r="H17" s="128"/>
      <c r="I17" s="156"/>
      <c r="K17" s="7"/>
      <c r="M17" s="7"/>
    </row>
    <row r="18" spans="1:17" ht="16.649999999999999" customHeight="1" x14ac:dyDescent="0.25">
      <c r="C18" s="7"/>
      <c r="E18" s="7"/>
      <c r="G18" s="7"/>
      <c r="I18" s="145" t="s">
        <v>87</v>
      </c>
      <c r="K18" s="176" t="s">
        <v>134</v>
      </c>
      <c r="L18" s="177"/>
      <c r="M18" s="177"/>
      <c r="N18" s="177"/>
      <c r="O18" s="177"/>
      <c r="P18" s="177"/>
      <c r="Q18" s="177"/>
    </row>
    <row r="19" spans="1:17" ht="14.4" x14ac:dyDescent="0.25">
      <c r="C19" s="7"/>
      <c r="E19" s="7"/>
      <c r="G19" s="7"/>
      <c r="H19" s="128"/>
      <c r="I19" s="127"/>
      <c r="K19" s="7"/>
      <c r="M19" s="7"/>
    </row>
    <row r="20" spans="1:17" ht="14.4" x14ac:dyDescent="0.25">
      <c r="A20" s="157"/>
      <c r="E20" s="7"/>
      <c r="G20" s="7"/>
      <c r="I20" s="145" t="s">
        <v>88</v>
      </c>
      <c r="K20" s="176" t="s">
        <v>135</v>
      </c>
      <c r="L20" s="177"/>
      <c r="M20" s="177"/>
      <c r="N20" s="177"/>
      <c r="O20" s="177"/>
      <c r="P20" s="177"/>
      <c r="Q20" s="177"/>
    </row>
    <row r="21" spans="1:17" x14ac:dyDescent="0.25">
      <c r="A21" s="158"/>
    </row>
    <row r="22" spans="1:17" s="159" customFormat="1" ht="15.6" x14ac:dyDescent="0.25">
      <c r="A22" s="27"/>
      <c r="C22" s="160"/>
      <c r="E22" s="160"/>
      <c r="G22" s="160"/>
      <c r="I22" s="160"/>
      <c r="K22" s="160"/>
      <c r="M22" s="160"/>
      <c r="O22" s="160"/>
    </row>
    <row r="23" spans="1:17" s="159" customFormat="1" ht="18.75" customHeight="1" x14ac:dyDescent="0.25">
      <c r="A23" s="161" t="s">
        <v>1</v>
      </c>
      <c r="B23" s="162"/>
      <c r="C23" s="163"/>
      <c r="D23" s="162"/>
      <c r="E23" s="163"/>
      <c r="F23" s="162"/>
      <c r="G23" s="163"/>
      <c r="H23" s="162"/>
      <c r="I23" s="163"/>
      <c r="J23" s="162"/>
      <c r="K23" s="163"/>
      <c r="L23" s="162"/>
      <c r="M23" s="163"/>
      <c r="N23" s="162"/>
      <c r="O23" s="163"/>
      <c r="P23" s="162"/>
      <c r="Q23" s="164"/>
    </row>
    <row r="24" spans="1:17" s="159" customFormat="1" ht="15.75" customHeight="1" x14ac:dyDescent="0.25">
      <c r="A24" s="165" t="s">
        <v>39</v>
      </c>
      <c r="B24" s="166"/>
      <c r="C24" s="167"/>
      <c r="D24" s="166"/>
      <c r="E24" s="167"/>
      <c r="F24" s="166"/>
      <c r="G24" s="167"/>
      <c r="H24" s="166"/>
      <c r="I24" s="167"/>
      <c r="J24" s="166"/>
      <c r="K24" s="167"/>
      <c r="L24" s="166"/>
      <c r="M24" s="167"/>
      <c r="N24" s="166"/>
      <c r="O24" s="167"/>
      <c r="P24" s="166"/>
      <c r="Q24" s="168"/>
    </row>
    <row r="25" spans="1:17" s="159" customFormat="1" ht="15.75" customHeight="1" x14ac:dyDescent="0.25">
      <c r="A25" s="165" t="s">
        <v>92</v>
      </c>
      <c r="B25" s="166"/>
      <c r="C25" s="167"/>
      <c r="D25" s="166"/>
      <c r="E25" s="167"/>
      <c r="F25" s="166"/>
      <c r="G25" s="167"/>
      <c r="H25" s="166"/>
      <c r="I25" s="167"/>
      <c r="J25" s="166"/>
      <c r="K25" s="167"/>
      <c r="L25" s="166"/>
      <c r="M25" s="167"/>
      <c r="N25" s="166"/>
      <c r="O25" s="167"/>
      <c r="P25" s="166"/>
      <c r="Q25" s="168"/>
    </row>
    <row r="26" spans="1:17" s="159" customFormat="1" ht="15.75" customHeight="1" x14ac:dyDescent="0.25">
      <c r="A26" s="165" t="s">
        <v>40</v>
      </c>
      <c r="B26" s="166"/>
      <c r="C26" s="167"/>
      <c r="D26" s="166"/>
      <c r="E26" s="167"/>
      <c r="F26" s="166"/>
      <c r="G26" s="167"/>
      <c r="H26" s="166"/>
      <c r="I26" s="167"/>
      <c r="J26" s="166"/>
      <c r="K26" s="167"/>
      <c r="L26" s="166"/>
      <c r="M26" s="167"/>
      <c r="N26" s="166"/>
      <c r="O26" s="167"/>
      <c r="P26" s="166"/>
      <c r="Q26" s="168"/>
    </row>
    <row r="27" spans="1:17" s="159" customFormat="1" ht="15.75" customHeight="1" x14ac:dyDescent="0.25">
      <c r="A27" s="165" t="s">
        <v>84</v>
      </c>
      <c r="B27" s="166"/>
      <c r="C27" s="167"/>
      <c r="D27" s="166"/>
      <c r="E27" s="167"/>
      <c r="F27" s="166"/>
      <c r="G27" s="167"/>
      <c r="H27" s="166"/>
      <c r="I27" s="167"/>
      <c r="J27" s="166"/>
      <c r="K27" s="167"/>
      <c r="L27" s="166"/>
      <c r="M27" s="167"/>
      <c r="N27" s="166"/>
      <c r="O27" s="167"/>
      <c r="P27" s="166"/>
      <c r="Q27" s="168"/>
    </row>
    <row r="28" spans="1:17" s="159" customFormat="1" ht="15.75" customHeight="1" x14ac:dyDescent="0.25">
      <c r="A28" s="165" t="s">
        <v>94</v>
      </c>
      <c r="B28" s="165"/>
      <c r="C28" s="167"/>
      <c r="D28" s="166"/>
      <c r="E28" s="167"/>
      <c r="F28" s="166"/>
      <c r="G28" s="167"/>
      <c r="H28" s="166"/>
      <c r="I28" s="167"/>
      <c r="J28" s="166"/>
      <c r="K28" s="167"/>
      <c r="L28" s="166"/>
      <c r="M28" s="167"/>
      <c r="N28" s="166"/>
      <c r="O28" s="167"/>
      <c r="P28" s="166"/>
      <c r="Q28" s="168"/>
    </row>
    <row r="29" spans="1:17" s="159" customFormat="1" ht="15.75" customHeight="1" x14ac:dyDescent="0.25">
      <c r="A29" s="165" t="s">
        <v>89</v>
      </c>
      <c r="B29" s="166"/>
      <c r="C29" s="167"/>
      <c r="D29" s="166"/>
      <c r="E29" s="167"/>
      <c r="F29" s="166"/>
      <c r="G29" s="167"/>
      <c r="H29" s="166"/>
      <c r="I29" s="167"/>
      <c r="J29" s="166"/>
      <c r="K29" s="167"/>
      <c r="L29" s="166"/>
      <c r="M29" s="167"/>
      <c r="N29" s="166"/>
      <c r="O29" s="167"/>
      <c r="P29" s="166"/>
      <c r="Q29" s="168"/>
    </row>
    <row r="30" spans="1:17" s="159" customFormat="1" ht="15.75" customHeight="1" x14ac:dyDescent="0.25">
      <c r="A30" s="165" t="s">
        <v>90</v>
      </c>
      <c r="B30" s="166"/>
      <c r="C30" s="167"/>
      <c r="D30" s="166"/>
      <c r="E30" s="167"/>
      <c r="F30" s="166"/>
      <c r="G30" s="167"/>
      <c r="H30" s="166"/>
      <c r="I30" s="167"/>
      <c r="J30" s="166"/>
      <c r="K30" s="167"/>
      <c r="L30" s="166"/>
      <c r="M30" s="167"/>
      <c r="N30" s="166"/>
      <c r="O30" s="167"/>
      <c r="P30" s="166"/>
      <c r="Q30" s="168"/>
    </row>
    <row r="31" spans="1:17" s="159" customFormat="1" ht="15.75" customHeight="1" x14ac:dyDescent="0.25">
      <c r="A31" s="165" t="s">
        <v>91</v>
      </c>
      <c r="B31" s="166"/>
      <c r="C31" s="167"/>
      <c r="D31" s="166"/>
      <c r="E31" s="167"/>
      <c r="F31" s="166"/>
      <c r="G31" s="167"/>
      <c r="H31" s="166"/>
      <c r="I31" s="167"/>
      <c r="J31" s="166"/>
      <c r="K31" s="167"/>
      <c r="L31" s="166"/>
      <c r="M31" s="167"/>
      <c r="N31" s="166"/>
      <c r="O31" s="167"/>
      <c r="P31" s="166"/>
      <c r="Q31" s="168"/>
    </row>
    <row r="32" spans="1:17" s="159" customFormat="1" ht="15.75" customHeight="1" x14ac:dyDescent="0.25">
      <c r="A32" s="30"/>
      <c r="B32" s="169"/>
      <c r="C32" s="170"/>
      <c r="D32" s="169"/>
      <c r="E32" s="170"/>
      <c r="F32" s="169"/>
      <c r="G32" s="170"/>
      <c r="H32" s="169"/>
      <c r="I32" s="170"/>
      <c r="J32" s="169"/>
      <c r="K32" s="170"/>
      <c r="L32" s="169"/>
      <c r="M32" s="170"/>
      <c r="N32" s="169"/>
      <c r="O32" s="170"/>
      <c r="P32" s="169"/>
      <c r="Q32" s="171"/>
    </row>
  </sheetData>
  <sheetProtection password="B93E" sheet="1" objects="1" scenarios="1"/>
  <mergeCells count="10">
    <mergeCell ref="K16:Q16"/>
    <mergeCell ref="K18:Q18"/>
    <mergeCell ref="K20:Q20"/>
    <mergeCell ref="A1:Q1"/>
    <mergeCell ref="C6:H6"/>
    <mergeCell ref="O6:Q6"/>
    <mergeCell ref="J9:M11"/>
    <mergeCell ref="O10:Q10"/>
    <mergeCell ref="C11:E11"/>
    <mergeCell ref="O7:Q7"/>
  </mergeCells>
  <dataValidations count="1">
    <dataValidation type="list" allowBlank="1" showInputMessage="1" showErrorMessage="1" sqref="C9">
      <formula1>"Number of Years, 3,4,5"</formula1>
    </dataValidation>
  </dataValidations>
  <printOptions horizontalCentered="1"/>
  <pageMargins left="0.3" right="0.3" top="0.5" bottom="0.5" header="0.25" footer="0.25"/>
  <pageSetup scale="79" fitToHeight="0" orientation="landscape" r:id="rId1"/>
  <headerFooter alignWithMargins="0"/>
  <rowBreaks count="1" manualBreakCount="1">
    <brk id="20"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theme="9" tint="0.79998168889431442"/>
  </sheetPr>
  <dimension ref="A1:W220"/>
  <sheetViews>
    <sheetView showGridLines="0" topLeftCell="A9" zoomScale="70" zoomScaleNormal="70" zoomScalePageLayoutView="75" workbookViewId="0">
      <selection activeCell="E37" sqref="E37"/>
    </sheetView>
  </sheetViews>
  <sheetFormatPr defaultColWidth="8.88671875" defaultRowHeight="13.8" x14ac:dyDescent="0.25"/>
  <cols>
    <col min="1" max="1" width="8.88671875" style="19" customWidth="1"/>
    <col min="2" max="2" width="8.88671875" style="19"/>
    <col min="3" max="3" width="29.109375" style="19" customWidth="1"/>
    <col min="4" max="4" width="2.6640625" style="19" customWidth="1"/>
    <col min="5" max="5" width="14.88671875" style="26" customWidth="1"/>
    <col min="6" max="6" width="2.6640625" style="19" customWidth="1"/>
    <col min="7" max="7" width="14.88671875" style="26" customWidth="1"/>
    <col min="8" max="8" width="3.33203125" style="19" customWidth="1"/>
    <col min="9" max="9" width="14.88671875" style="26" customWidth="1"/>
    <col min="10" max="10" width="2.6640625" style="19" customWidth="1"/>
    <col min="11" max="11" width="14.88671875" style="26" customWidth="1"/>
    <col min="12" max="12" width="2.6640625" style="19" customWidth="1"/>
    <col min="13" max="13" width="14.88671875" style="26" customWidth="1"/>
    <col min="14" max="14" width="2.6640625" style="19" customWidth="1"/>
    <col min="15" max="15" width="14.88671875" style="26" customWidth="1"/>
    <col min="16" max="16" width="14.88671875" style="19" customWidth="1"/>
    <col min="17" max="16384" width="8.88671875" style="19"/>
  </cols>
  <sheetData>
    <row r="1" spans="1:15" ht="20.25" customHeight="1" x14ac:dyDescent="0.25">
      <c r="A1" s="195" t="s">
        <v>22</v>
      </c>
      <c r="B1" s="195"/>
      <c r="C1" s="195"/>
      <c r="D1" s="195"/>
      <c r="E1" s="195"/>
      <c r="F1" s="195"/>
      <c r="G1" s="195"/>
      <c r="H1" s="195"/>
      <c r="I1" s="195"/>
      <c r="J1" s="195"/>
      <c r="K1" s="195"/>
      <c r="L1" s="195"/>
      <c r="M1" s="195"/>
      <c r="N1" s="195"/>
      <c r="O1" s="195"/>
    </row>
    <row r="2" spans="1:15" x14ac:dyDescent="0.25">
      <c r="C2" s="26"/>
    </row>
    <row r="3" spans="1:15" s="1" customFormat="1" ht="21" x14ac:dyDescent="0.25">
      <c r="A3" s="197" t="s">
        <v>66</v>
      </c>
      <c r="B3" s="197"/>
      <c r="C3" s="197"/>
      <c r="D3" s="197"/>
      <c r="E3" s="197"/>
    </row>
    <row r="4" spans="1:15" s="43" customFormat="1" x14ac:dyDescent="0.25">
      <c r="A4" s="4" t="s">
        <v>103</v>
      </c>
      <c r="B4" s="40"/>
      <c r="C4" s="41"/>
      <c r="D4" s="40"/>
      <c r="E4" s="41"/>
      <c r="F4" s="40"/>
      <c r="G4" s="41"/>
      <c r="H4" s="40"/>
      <c r="I4" s="41"/>
      <c r="J4" s="40"/>
      <c r="K4" s="42"/>
      <c r="L4" s="40"/>
      <c r="M4" s="42"/>
    </row>
    <row r="5" spans="1:15" s="8" customFormat="1" ht="13.65" customHeight="1" x14ac:dyDescent="0.25">
      <c r="C5" s="9"/>
      <c r="E5" s="9"/>
      <c r="G5" s="9"/>
      <c r="I5" s="9"/>
      <c r="K5" s="9"/>
      <c r="M5" s="9"/>
    </row>
    <row r="6" spans="1:15" s="8" customFormat="1" ht="13.65" customHeight="1" x14ac:dyDescent="0.25">
      <c r="A6" s="37" t="s">
        <v>60</v>
      </c>
      <c r="E6" s="203" t="str">
        <f>'1. Overall Budget'!C6</f>
        <v>ACTED</v>
      </c>
      <c r="F6" s="204"/>
      <c r="G6" s="204"/>
      <c r="H6" s="204"/>
      <c r="I6" s="204"/>
      <c r="J6" s="204"/>
      <c r="K6" s="205"/>
      <c r="M6" s="10"/>
    </row>
    <row r="7" spans="1:15" s="8" customFormat="1" ht="13.65" customHeight="1" x14ac:dyDescent="0.25">
      <c r="E7" s="11"/>
      <c r="G7" s="11"/>
      <c r="H7" s="11"/>
      <c r="I7" s="11"/>
      <c r="J7" s="11"/>
      <c r="K7" s="11"/>
      <c r="M7" s="11"/>
    </row>
    <row r="8" spans="1:15" s="8" customFormat="1" ht="13.65" customHeight="1" x14ac:dyDescent="0.25">
      <c r="A8" s="37" t="s">
        <v>61</v>
      </c>
      <c r="E8" s="44">
        <f>'1. Overall Budget'!C9</f>
        <v>4</v>
      </c>
      <c r="F8" s="45" t="s">
        <v>2</v>
      </c>
      <c r="G8" s="46"/>
      <c r="H8" s="11"/>
      <c r="I8" s="11"/>
      <c r="J8" s="11"/>
      <c r="K8" s="11"/>
      <c r="M8" s="47"/>
    </row>
    <row r="9" spans="1:15" s="8" customFormat="1" ht="13.65" customHeight="1" x14ac:dyDescent="0.25">
      <c r="B9" s="12"/>
      <c r="E9" s="12"/>
      <c r="F9" s="12"/>
      <c r="G9" s="12"/>
      <c r="H9" s="12"/>
      <c r="I9" s="48"/>
      <c r="J9" s="12"/>
      <c r="K9" s="12"/>
      <c r="L9" s="12"/>
      <c r="M9" s="12"/>
    </row>
    <row r="10" spans="1:15" s="8" customFormat="1" ht="13.65" customHeight="1" x14ac:dyDescent="0.25">
      <c r="A10" s="37" t="s">
        <v>21</v>
      </c>
      <c r="E10" s="192">
        <f>'1. Overall Budget'!C11</f>
        <v>999650.06799999997</v>
      </c>
      <c r="F10" s="193"/>
      <c r="G10" s="194"/>
      <c r="H10" s="13" t="s">
        <v>3</v>
      </c>
      <c r="I10" s="14"/>
      <c r="J10" s="12"/>
      <c r="K10" s="12"/>
      <c r="L10" s="12"/>
      <c r="M10" s="12"/>
    </row>
    <row r="11" spans="1:15" s="8" customFormat="1" ht="13.65" customHeight="1" x14ac:dyDescent="0.25">
      <c r="D11" s="12"/>
      <c r="E11" s="12"/>
      <c r="F11" s="12"/>
      <c r="G11" s="12"/>
      <c r="H11" s="12"/>
      <c r="I11" s="15"/>
      <c r="J11" s="12"/>
      <c r="K11" s="14"/>
      <c r="L11" s="12"/>
      <c r="M11" s="12"/>
      <c r="N11" s="12"/>
      <c r="O11" s="12"/>
    </row>
    <row r="12" spans="1:15" s="8" customFormat="1" ht="13.65" customHeight="1" x14ac:dyDescent="0.25">
      <c r="D12" s="12"/>
      <c r="E12" s="12"/>
      <c r="F12" s="12"/>
      <c r="G12" s="12"/>
      <c r="H12" s="12"/>
      <c r="I12" s="15"/>
      <c r="J12" s="12"/>
      <c r="K12" s="14"/>
      <c r="L12" s="12"/>
      <c r="N12" s="12"/>
      <c r="O12" s="12"/>
    </row>
    <row r="13" spans="1:15" s="8" customFormat="1" ht="15.6" x14ac:dyDescent="0.25">
      <c r="A13" s="49" t="s">
        <v>1</v>
      </c>
      <c r="B13" s="28"/>
      <c r="C13" s="29"/>
      <c r="D13" s="12"/>
      <c r="E13" s="12"/>
      <c r="F13" s="12"/>
      <c r="G13" s="12"/>
      <c r="H13" s="12"/>
      <c r="I13" s="15"/>
      <c r="J13" s="12"/>
      <c r="K13" s="14"/>
      <c r="L13" s="12"/>
      <c r="M13" s="12"/>
      <c r="N13" s="12"/>
      <c r="O13" s="12"/>
    </row>
    <row r="14" spans="1:15" s="8" customFormat="1" ht="14.4" x14ac:dyDescent="0.25">
      <c r="A14" s="58" t="s">
        <v>75</v>
      </c>
      <c r="B14" s="20"/>
      <c r="C14" s="25"/>
      <c r="D14" s="59"/>
      <c r="E14" s="59"/>
      <c r="F14" s="59"/>
      <c r="G14" s="59"/>
      <c r="H14" s="59"/>
      <c r="I14" s="60"/>
      <c r="J14" s="12"/>
      <c r="K14" s="14"/>
      <c r="L14" s="12"/>
      <c r="M14" s="12"/>
      <c r="N14" s="12"/>
      <c r="O14" s="12"/>
    </row>
    <row r="15" spans="1:15" s="8" customFormat="1" ht="14.4" x14ac:dyDescent="0.25">
      <c r="A15" s="61" t="s">
        <v>97</v>
      </c>
      <c r="B15" s="20"/>
      <c r="C15" s="25"/>
      <c r="D15" s="59"/>
      <c r="E15" s="59"/>
      <c r="F15" s="59"/>
      <c r="G15" s="59"/>
      <c r="H15" s="59"/>
      <c r="I15" s="60"/>
      <c r="J15" s="12"/>
      <c r="K15" s="14"/>
      <c r="L15" s="12"/>
      <c r="M15" s="12"/>
      <c r="N15" s="12"/>
      <c r="O15" s="12"/>
    </row>
    <row r="16" spans="1:15" s="8" customFormat="1" ht="14.4" x14ac:dyDescent="0.25">
      <c r="A16" s="58" t="s">
        <v>96</v>
      </c>
      <c r="B16" s="20"/>
      <c r="C16" s="25"/>
      <c r="D16" s="59"/>
      <c r="E16" s="59"/>
      <c r="F16" s="59"/>
      <c r="G16" s="59"/>
      <c r="H16" s="59"/>
      <c r="I16" s="60"/>
      <c r="J16" s="12"/>
      <c r="K16" s="14"/>
      <c r="L16" s="12"/>
      <c r="M16" s="12"/>
      <c r="N16" s="12"/>
      <c r="O16" s="12"/>
    </row>
    <row r="17" spans="1:23" s="8" customFormat="1" ht="14.4" x14ac:dyDescent="0.25">
      <c r="A17" s="61" t="s">
        <v>95</v>
      </c>
      <c r="B17" s="20"/>
      <c r="C17" s="25"/>
      <c r="D17" s="59"/>
      <c r="E17" s="59"/>
      <c r="F17" s="59"/>
      <c r="G17" s="59"/>
      <c r="H17" s="59"/>
      <c r="I17" s="60"/>
      <c r="J17" s="12"/>
      <c r="K17" s="14"/>
      <c r="L17" s="12"/>
      <c r="M17" s="12"/>
      <c r="N17" s="12"/>
      <c r="O17" s="12"/>
    </row>
    <row r="18" spans="1:23" s="8" customFormat="1" ht="14.4" x14ac:dyDescent="0.25">
      <c r="A18" s="58" t="s">
        <v>76</v>
      </c>
      <c r="B18" s="20"/>
      <c r="C18" s="25"/>
      <c r="D18" s="59"/>
      <c r="E18" s="59"/>
      <c r="F18" s="59"/>
      <c r="G18" s="59"/>
      <c r="H18" s="59"/>
      <c r="I18" s="60"/>
      <c r="J18" s="12"/>
      <c r="K18" s="14"/>
      <c r="L18" s="12"/>
      <c r="M18" s="12"/>
      <c r="N18" s="12"/>
      <c r="O18" s="12"/>
    </row>
    <row r="19" spans="1:23" s="8" customFormat="1" ht="14.4" x14ac:dyDescent="0.25">
      <c r="A19" s="61" t="s">
        <v>52</v>
      </c>
      <c r="B19" s="20"/>
      <c r="C19" s="25"/>
      <c r="D19" s="59"/>
      <c r="E19" s="59"/>
      <c r="F19" s="59"/>
      <c r="G19" s="59"/>
      <c r="H19" s="59"/>
      <c r="I19" s="60"/>
      <c r="J19" s="12"/>
      <c r="K19" s="14"/>
      <c r="L19" s="12"/>
      <c r="M19" s="12"/>
      <c r="N19" s="12"/>
      <c r="O19" s="12"/>
    </row>
    <row r="20" spans="1:23" s="8" customFormat="1" ht="3" customHeight="1" x14ac:dyDescent="0.25">
      <c r="A20" s="61"/>
      <c r="B20" s="20"/>
      <c r="C20" s="25"/>
      <c r="D20" s="59"/>
      <c r="E20" s="59"/>
      <c r="F20" s="59"/>
      <c r="G20" s="59"/>
      <c r="H20" s="59"/>
      <c r="I20" s="60"/>
      <c r="J20" s="12"/>
      <c r="K20" s="14"/>
      <c r="L20" s="12"/>
      <c r="M20" s="12"/>
      <c r="N20" s="12"/>
      <c r="O20" s="12"/>
    </row>
    <row r="21" spans="1:23" s="8" customFormat="1" ht="13.65" customHeight="1" x14ac:dyDescent="0.25">
      <c r="A21" s="62" t="s">
        <v>77</v>
      </c>
      <c r="B21" s="37"/>
      <c r="C21" s="37"/>
      <c r="D21" s="59"/>
      <c r="E21" s="59"/>
      <c r="F21" s="59"/>
      <c r="G21" s="59"/>
      <c r="H21" s="59"/>
      <c r="I21" s="60"/>
      <c r="J21" s="12"/>
      <c r="K21" s="14"/>
      <c r="L21" s="12"/>
      <c r="M21" s="12"/>
      <c r="N21" s="12"/>
      <c r="O21" s="12"/>
    </row>
    <row r="22" spans="1:23" s="21" customFormat="1" ht="13.65" customHeight="1" x14ac:dyDescent="0.25">
      <c r="A22" s="206" t="s">
        <v>71</v>
      </c>
      <c r="B22" s="206"/>
      <c r="C22" s="206"/>
      <c r="D22" s="206"/>
      <c r="E22" s="206"/>
      <c r="F22" s="206"/>
      <c r="G22" s="206"/>
      <c r="H22" s="206"/>
      <c r="I22" s="206"/>
      <c r="J22" s="206"/>
      <c r="K22" s="206"/>
      <c r="L22" s="206"/>
      <c r="M22" s="206"/>
      <c r="N22" s="206"/>
      <c r="O22" s="206"/>
      <c r="P22" s="38"/>
      <c r="Q22" s="38"/>
    </row>
    <row r="23" spans="1:23" s="20" customFormat="1" ht="13.65" customHeight="1" x14ac:dyDescent="0.25">
      <c r="A23" s="206"/>
      <c r="B23" s="206"/>
      <c r="C23" s="206"/>
      <c r="D23" s="206"/>
      <c r="E23" s="206"/>
      <c r="F23" s="206"/>
      <c r="G23" s="206"/>
      <c r="H23" s="206"/>
      <c r="I23" s="206"/>
      <c r="J23" s="206"/>
      <c r="K23" s="206"/>
      <c r="L23" s="206"/>
      <c r="M23" s="206"/>
      <c r="N23" s="206"/>
      <c r="O23" s="206"/>
      <c r="P23" s="39"/>
      <c r="Q23" s="39"/>
    </row>
    <row r="24" spans="1:23" s="20" customFormat="1" ht="93" customHeight="1" x14ac:dyDescent="0.25">
      <c r="A24" s="206"/>
      <c r="B24" s="206"/>
      <c r="C24" s="206"/>
      <c r="D24" s="206"/>
      <c r="E24" s="206"/>
      <c r="F24" s="206"/>
      <c r="G24" s="206"/>
      <c r="H24" s="206"/>
      <c r="I24" s="206"/>
      <c r="J24" s="206"/>
      <c r="K24" s="206"/>
      <c r="L24" s="206"/>
      <c r="M24" s="206"/>
      <c r="N24" s="206"/>
      <c r="O24" s="206"/>
      <c r="P24" s="39"/>
      <c r="Q24" s="39"/>
    </row>
    <row r="25" spans="1:23" s="20" customFormat="1" ht="14.4" x14ac:dyDescent="0.25">
      <c r="A25" s="35"/>
      <c r="B25" s="35"/>
      <c r="C25" s="35"/>
      <c r="D25" s="35"/>
      <c r="E25" s="35"/>
      <c r="F25" s="35"/>
      <c r="G25" s="35"/>
      <c r="H25" s="35"/>
      <c r="I25" s="35"/>
      <c r="J25" s="35"/>
      <c r="K25" s="35"/>
      <c r="L25" s="35"/>
      <c r="M25" s="35"/>
      <c r="N25" s="35"/>
      <c r="O25" s="35"/>
      <c r="P25" s="39"/>
      <c r="Q25" s="39"/>
    </row>
    <row r="26" spans="1:23" s="8" customFormat="1" ht="21" x14ac:dyDescent="0.25">
      <c r="A26" s="198"/>
      <c r="B26" s="198"/>
      <c r="C26" s="198"/>
      <c r="D26" s="198"/>
      <c r="E26" s="198"/>
      <c r="F26" s="70"/>
      <c r="G26" s="70"/>
      <c r="H26" s="70"/>
      <c r="I26" s="70"/>
      <c r="J26" s="70"/>
      <c r="K26" s="70"/>
      <c r="L26" s="70"/>
      <c r="M26" s="70"/>
      <c r="N26" s="70"/>
      <c r="O26" s="70"/>
    </row>
    <row r="27" spans="1:23" s="16" customFormat="1" ht="18" x14ac:dyDescent="0.25">
      <c r="A27" s="71" t="s">
        <v>72</v>
      </c>
      <c r="B27" s="72"/>
      <c r="C27" s="72"/>
      <c r="D27" s="73"/>
      <c r="E27" s="90"/>
      <c r="F27" s="73"/>
      <c r="G27" s="202" t="s">
        <v>74</v>
      </c>
      <c r="H27" s="202"/>
      <c r="I27" s="202"/>
      <c r="J27" s="202"/>
      <c r="K27" s="202"/>
      <c r="L27" s="202"/>
      <c r="M27" s="202"/>
      <c r="N27" s="202"/>
      <c r="O27" s="202"/>
    </row>
    <row r="28" spans="1:23" s="16" customFormat="1" ht="12.9" customHeight="1" x14ac:dyDescent="0.25">
      <c r="A28" s="196" t="s">
        <v>73</v>
      </c>
      <c r="B28" s="196"/>
      <c r="C28" s="196"/>
      <c r="D28" s="73"/>
      <c r="E28" s="200" t="s">
        <v>46</v>
      </c>
      <c r="F28" s="73"/>
      <c r="G28" s="63" t="s">
        <v>26</v>
      </c>
      <c r="H28" s="73"/>
      <c r="I28" s="63" t="s">
        <v>27</v>
      </c>
      <c r="J28" s="73"/>
      <c r="K28" s="63" t="s">
        <v>28</v>
      </c>
      <c r="L28" s="73"/>
      <c r="M28" s="63" t="s">
        <v>29</v>
      </c>
      <c r="N28" s="73"/>
      <c r="O28" s="63" t="s">
        <v>30</v>
      </c>
      <c r="Q28" s="50"/>
      <c r="R28" s="51"/>
      <c r="S28" s="51"/>
      <c r="T28" s="51"/>
      <c r="U28" s="51"/>
      <c r="V28" s="51"/>
      <c r="W28" s="51"/>
    </row>
    <row r="29" spans="1:23" s="16" customFormat="1" ht="14.4" thickBot="1" x14ac:dyDescent="0.3">
      <c r="A29" s="196"/>
      <c r="B29" s="196"/>
      <c r="C29" s="196"/>
      <c r="D29" s="74"/>
      <c r="E29" s="201"/>
      <c r="F29" s="75"/>
      <c r="G29" s="64">
        <v>1</v>
      </c>
      <c r="H29" s="75"/>
      <c r="I29" s="64">
        <v>2</v>
      </c>
      <c r="J29" s="75"/>
      <c r="K29" s="64">
        <v>3</v>
      </c>
      <c r="L29" s="75"/>
      <c r="M29" s="64">
        <v>4</v>
      </c>
      <c r="N29" s="75"/>
      <c r="O29" s="64">
        <v>5</v>
      </c>
      <c r="Q29" s="51"/>
      <c r="R29" s="51"/>
      <c r="S29" s="51"/>
      <c r="T29" s="51"/>
      <c r="U29" s="51"/>
      <c r="V29" s="51"/>
      <c r="W29" s="51"/>
    </row>
    <row r="30" spans="1:23" ht="25.65" customHeight="1" x14ac:dyDescent="0.45">
      <c r="A30" s="207" t="s">
        <v>32</v>
      </c>
      <c r="B30" s="207"/>
      <c r="C30" s="66" t="s">
        <v>114</v>
      </c>
      <c r="D30" s="138"/>
      <c r="E30" s="52"/>
      <c r="F30" s="138"/>
      <c r="G30" s="53"/>
      <c r="H30" s="53"/>
      <c r="I30" s="53"/>
      <c r="J30" s="53"/>
      <c r="K30" s="53"/>
      <c r="L30" s="53"/>
      <c r="M30" s="53"/>
      <c r="N30" s="53"/>
      <c r="O30" s="53"/>
      <c r="Q30" s="51"/>
      <c r="R30" s="51"/>
      <c r="S30" s="51"/>
      <c r="T30" s="51"/>
      <c r="U30" s="51"/>
      <c r="V30" s="51"/>
      <c r="W30" s="51"/>
    </row>
    <row r="31" spans="1:23" ht="25.65" customHeight="1" x14ac:dyDescent="0.45">
      <c r="A31" s="208" t="s">
        <v>48</v>
      </c>
      <c r="B31" s="208"/>
      <c r="C31" s="67" t="s">
        <v>119</v>
      </c>
      <c r="D31" s="139"/>
      <c r="E31" s="76">
        <f>SUM(G31:O31)</f>
        <v>17763.398743589743</v>
      </c>
      <c r="F31" s="139"/>
      <c r="G31" s="65">
        <f>[1]Sheet3!E5</f>
        <v>441.66666666666669</v>
      </c>
      <c r="H31" s="77"/>
      <c r="I31" s="65">
        <f>[1]Sheet3!G5</f>
        <v>2200</v>
      </c>
      <c r="J31" s="77"/>
      <c r="K31" s="65">
        <f>[1]Sheet3!I5</f>
        <v>1109.6153846153845</v>
      </c>
      <c r="L31" s="77"/>
      <c r="M31" s="65">
        <f>[1]Sheet3!K5</f>
        <v>12754.469230769231</v>
      </c>
      <c r="N31" s="77"/>
      <c r="O31" s="65">
        <f>[1]Sheet3!M5</f>
        <v>1257.6474615384616</v>
      </c>
      <c r="Q31" s="51"/>
      <c r="R31" s="51"/>
      <c r="S31" s="51"/>
      <c r="T31" s="51"/>
      <c r="U31" s="51"/>
      <c r="V31" s="51"/>
      <c r="W31" s="51"/>
    </row>
    <row r="32" spans="1:23" ht="25.65" customHeight="1" x14ac:dyDescent="0.45">
      <c r="A32" s="208" t="s">
        <v>101</v>
      </c>
      <c r="B32" s="208"/>
      <c r="C32" s="67" t="s">
        <v>120</v>
      </c>
      <c r="D32" s="139"/>
      <c r="E32" s="78">
        <f>SUM(G32:O32)</f>
        <v>31788.398743589743</v>
      </c>
      <c r="F32" s="139"/>
      <c r="G32" s="65">
        <f>[1]Sheet3!E6</f>
        <v>441.66666666666669</v>
      </c>
      <c r="H32" s="79"/>
      <c r="I32" s="65">
        <f>[1]Sheet3!G6</f>
        <v>10000</v>
      </c>
      <c r="J32" s="79"/>
      <c r="K32" s="65">
        <f>[1]Sheet3!I6</f>
        <v>109.61538461538461</v>
      </c>
      <c r="L32" s="79"/>
      <c r="M32" s="65">
        <f>[1]Sheet3!K6</f>
        <v>19979.469230769231</v>
      </c>
      <c r="N32" s="79"/>
      <c r="O32" s="65">
        <f>[1]Sheet3!M6</f>
        <v>1257.6474615384616</v>
      </c>
      <c r="Q32" s="51"/>
      <c r="R32" s="51"/>
      <c r="S32" s="51"/>
      <c r="T32" s="51"/>
      <c r="U32" s="51"/>
      <c r="V32" s="51"/>
      <c r="W32" s="51"/>
    </row>
    <row r="33" spans="1:23" ht="25.65" customHeight="1" x14ac:dyDescent="0.45">
      <c r="A33" s="208" t="s">
        <v>102</v>
      </c>
      <c r="B33" s="208"/>
      <c r="C33" s="67" t="s">
        <v>121</v>
      </c>
      <c r="D33" s="139"/>
      <c r="E33" s="78">
        <f t="shared" ref="E33:E36" si="0">SUM(G33:O33)</f>
        <v>14738.398743589743</v>
      </c>
      <c r="F33" s="139"/>
      <c r="G33" s="65">
        <f>[1]Sheet3!E7</f>
        <v>441.66666666666669</v>
      </c>
      <c r="H33" s="79"/>
      <c r="I33" s="65">
        <f>[1]Sheet3!G7</f>
        <v>450</v>
      </c>
      <c r="J33" s="79"/>
      <c r="K33" s="65">
        <f>[1]Sheet3!I7</f>
        <v>109.61538461538461</v>
      </c>
      <c r="L33" s="79"/>
      <c r="M33" s="65">
        <f>[1]Sheet3!K7</f>
        <v>12479.469230769231</v>
      </c>
      <c r="N33" s="79"/>
      <c r="O33" s="65">
        <f>[1]Sheet3!M7</f>
        <v>1257.6474615384616</v>
      </c>
      <c r="Q33" s="51"/>
      <c r="R33" s="51"/>
      <c r="S33" s="51"/>
      <c r="T33" s="51"/>
      <c r="U33" s="51"/>
      <c r="V33" s="51"/>
      <c r="W33" s="51"/>
    </row>
    <row r="34" spans="1:23" ht="25.65" customHeight="1" x14ac:dyDescent="0.45">
      <c r="A34" s="208" t="s">
        <v>116</v>
      </c>
      <c r="B34" s="208"/>
      <c r="C34" s="67" t="s">
        <v>122</v>
      </c>
      <c r="D34" s="139"/>
      <c r="E34" s="78">
        <f t="shared" si="0"/>
        <v>32288.398743589743</v>
      </c>
      <c r="F34" s="139"/>
      <c r="G34" s="65">
        <f>[1]Sheet3!E8</f>
        <v>441.66666666666669</v>
      </c>
      <c r="H34" s="79"/>
      <c r="I34" s="65">
        <f>[1]Sheet3!G8</f>
        <v>18000</v>
      </c>
      <c r="J34" s="79"/>
      <c r="K34" s="65">
        <f>[1]Sheet3!I8</f>
        <v>109.61538461538461</v>
      </c>
      <c r="L34" s="79"/>
      <c r="M34" s="65">
        <f>[1]Sheet3!K8</f>
        <v>12479.469230769231</v>
      </c>
      <c r="N34" s="79"/>
      <c r="O34" s="65">
        <f>[1]Sheet3!M8</f>
        <v>1257.6474615384616</v>
      </c>
      <c r="Q34" s="51"/>
      <c r="R34" s="51"/>
      <c r="S34" s="51"/>
      <c r="T34" s="51"/>
      <c r="U34" s="51"/>
      <c r="V34" s="51"/>
      <c r="W34" s="51"/>
    </row>
    <row r="35" spans="1:23" ht="25.65" customHeight="1" x14ac:dyDescent="0.45">
      <c r="A35" s="208" t="s">
        <v>117</v>
      </c>
      <c r="B35" s="208"/>
      <c r="C35" s="67" t="s">
        <v>123</v>
      </c>
      <c r="D35" s="139"/>
      <c r="E35" s="78">
        <f t="shared" si="0"/>
        <v>19688.398743589743</v>
      </c>
      <c r="F35" s="139"/>
      <c r="G35" s="65">
        <f>[1]Sheet3!E9</f>
        <v>441.66666666666669</v>
      </c>
      <c r="H35" s="79"/>
      <c r="I35" s="65">
        <f>[1]Sheet3!G9</f>
        <v>5400</v>
      </c>
      <c r="J35" s="79"/>
      <c r="K35" s="65">
        <f>[1]Sheet3!I9</f>
        <v>109.61538461538461</v>
      </c>
      <c r="L35" s="79"/>
      <c r="M35" s="65">
        <f>[1]Sheet3!K9</f>
        <v>12479.469230769231</v>
      </c>
      <c r="N35" s="79"/>
      <c r="O35" s="65">
        <f>[1]Sheet3!M9</f>
        <v>1257.6474615384616</v>
      </c>
      <c r="Q35" s="51"/>
      <c r="R35" s="51"/>
      <c r="S35" s="51"/>
      <c r="T35" s="51"/>
      <c r="U35" s="51"/>
      <c r="V35" s="51"/>
      <c r="W35" s="51"/>
    </row>
    <row r="36" spans="1:23" ht="25.65" customHeight="1" x14ac:dyDescent="0.45">
      <c r="A36" s="208" t="s">
        <v>118</v>
      </c>
      <c r="B36" s="208"/>
      <c r="C36" s="67" t="s">
        <v>124</v>
      </c>
      <c r="D36" s="139"/>
      <c r="E36" s="78">
        <f t="shared" si="0"/>
        <v>15138.398743589743</v>
      </c>
      <c r="F36" s="139"/>
      <c r="G36" s="65">
        <f>[1]Sheet3!E10</f>
        <v>441.66666666666669</v>
      </c>
      <c r="H36" s="79"/>
      <c r="I36" s="65">
        <f>[1]Sheet3!G10</f>
        <v>850</v>
      </c>
      <c r="J36" s="79"/>
      <c r="K36" s="65">
        <f>[1]Sheet3!I10</f>
        <v>109.61538461538461</v>
      </c>
      <c r="L36" s="79"/>
      <c r="M36" s="65">
        <f>[1]Sheet3!K10</f>
        <v>12479.469230769231</v>
      </c>
      <c r="N36" s="79"/>
      <c r="O36" s="65">
        <f>[1]Sheet3!M10</f>
        <v>1257.6474615384616</v>
      </c>
      <c r="Q36" s="51"/>
      <c r="R36" s="51"/>
      <c r="S36" s="51"/>
      <c r="T36" s="51"/>
      <c r="U36" s="51"/>
      <c r="V36" s="51"/>
      <c r="W36" s="51"/>
    </row>
    <row r="37" spans="1:23" ht="25.65" customHeight="1" x14ac:dyDescent="0.45">
      <c r="A37" s="199" t="s">
        <v>31</v>
      </c>
      <c r="B37" s="199"/>
      <c r="C37" s="199"/>
      <c r="D37" s="140"/>
      <c r="E37" s="80">
        <f>SUM(G37:O37)</f>
        <v>131405.39246153846</v>
      </c>
      <c r="F37" s="141"/>
      <c r="G37" s="81">
        <f>SUM(G31:G36)</f>
        <v>2650</v>
      </c>
      <c r="H37" s="81"/>
      <c r="I37" s="81">
        <f>SUM(I31:I36)</f>
        <v>36900</v>
      </c>
      <c r="J37" s="81"/>
      <c r="K37" s="81">
        <f>SUM(K31:K36)</f>
        <v>1657.6923076923072</v>
      </c>
      <c r="L37" s="81"/>
      <c r="M37" s="81">
        <f>SUM(M31:M36)</f>
        <v>82651.815384615387</v>
      </c>
      <c r="N37" s="81"/>
      <c r="O37" s="81">
        <f>SUM(O31:O36)</f>
        <v>7545.8847692307691</v>
      </c>
      <c r="Q37" s="51"/>
      <c r="R37" s="51"/>
      <c r="S37" s="51"/>
      <c r="T37" s="51"/>
      <c r="U37" s="51"/>
      <c r="V37" s="51"/>
      <c r="W37" s="51"/>
    </row>
    <row r="38" spans="1:23" ht="25.65" customHeight="1" x14ac:dyDescent="0.45">
      <c r="A38" s="207" t="s">
        <v>34</v>
      </c>
      <c r="B38" s="207"/>
      <c r="C38" s="66" t="s">
        <v>115</v>
      </c>
      <c r="D38" s="138"/>
      <c r="E38" s="52"/>
      <c r="F38" s="138"/>
      <c r="G38" s="53"/>
      <c r="H38" s="53"/>
      <c r="I38" s="53"/>
      <c r="J38" s="53"/>
      <c r="K38" s="53"/>
      <c r="L38" s="53"/>
      <c r="M38" s="53"/>
      <c r="N38" s="53"/>
      <c r="O38" s="53"/>
      <c r="Q38" s="51"/>
      <c r="R38" s="51"/>
      <c r="S38" s="51"/>
      <c r="T38" s="51"/>
      <c r="U38" s="51"/>
      <c r="V38" s="51"/>
      <c r="W38" s="51"/>
    </row>
    <row r="39" spans="1:23" ht="25.65" customHeight="1" x14ac:dyDescent="0.45">
      <c r="A39" s="208" t="s">
        <v>48</v>
      </c>
      <c r="B39" s="208"/>
      <c r="C39" s="67" t="s">
        <v>125</v>
      </c>
      <c r="D39" s="139"/>
      <c r="E39" s="76">
        <f>SUM(G39:O39)</f>
        <v>16571.732076923079</v>
      </c>
      <c r="F39" s="139"/>
      <c r="G39" s="54">
        <f>[1]Sheet3!E12</f>
        <v>2600</v>
      </c>
      <c r="H39" s="77"/>
      <c r="I39" s="54">
        <f>[1]Sheet3!G12</f>
        <v>750</v>
      </c>
      <c r="J39" s="77"/>
      <c r="K39" s="54">
        <f>[1]Sheet3!I12</f>
        <v>109.61538461538461</v>
      </c>
      <c r="L39" s="77"/>
      <c r="M39" s="54">
        <f>[1]Sheet3!K12</f>
        <v>11854.469230769231</v>
      </c>
      <c r="N39" s="77"/>
      <c r="O39" s="54">
        <f>[1]Sheet3!M12</f>
        <v>1257.6474615384616</v>
      </c>
      <c r="Q39" s="51"/>
      <c r="R39" s="51"/>
      <c r="S39" s="51"/>
      <c r="T39" s="51"/>
      <c r="U39" s="51"/>
      <c r="V39" s="51"/>
      <c r="W39" s="51"/>
    </row>
    <row r="40" spans="1:23" ht="25.65" customHeight="1" x14ac:dyDescent="0.45">
      <c r="A40" s="208" t="s">
        <v>101</v>
      </c>
      <c r="B40" s="209"/>
      <c r="C40" s="67" t="s">
        <v>126</v>
      </c>
      <c r="D40" s="139"/>
      <c r="E40" s="78">
        <f>SUM(G40:O40)</f>
        <v>17271.732076923079</v>
      </c>
      <c r="F40" s="139"/>
      <c r="G40" s="54">
        <f>[1]Sheet3!E13</f>
        <v>2600</v>
      </c>
      <c r="H40" s="79"/>
      <c r="I40" s="54">
        <f>[1]Sheet3!G13</f>
        <v>3825</v>
      </c>
      <c r="J40" s="79"/>
      <c r="K40" s="54">
        <f>[1]Sheet3!I13</f>
        <v>109.61538461538461</v>
      </c>
      <c r="L40" s="79"/>
      <c r="M40" s="54">
        <f>[1]Sheet3!K13</f>
        <v>9479.4692307692312</v>
      </c>
      <c r="N40" s="79"/>
      <c r="O40" s="54">
        <f>[1]Sheet3!M13</f>
        <v>1257.6474615384616</v>
      </c>
      <c r="Q40" s="51"/>
      <c r="R40" s="51"/>
      <c r="S40" s="51"/>
      <c r="T40" s="51"/>
      <c r="U40" s="51"/>
      <c r="V40" s="51"/>
      <c r="W40" s="51"/>
    </row>
    <row r="41" spans="1:23" ht="25.65" customHeight="1" x14ac:dyDescent="0.45">
      <c r="A41" s="208" t="s">
        <v>102</v>
      </c>
      <c r="B41" s="209"/>
      <c r="C41" s="67" t="s">
        <v>127</v>
      </c>
      <c r="D41" s="139"/>
      <c r="E41" s="78">
        <f t="shared" ref="E41" si="1">SUM(G41:O41)</f>
        <v>18221.732076923076</v>
      </c>
      <c r="F41" s="139"/>
      <c r="G41" s="54">
        <f>[1]Sheet3!E14</f>
        <v>2600</v>
      </c>
      <c r="H41" s="79"/>
      <c r="I41" s="54">
        <f>[1]Sheet3!G14</f>
        <v>4275</v>
      </c>
      <c r="J41" s="79"/>
      <c r="K41" s="54">
        <f>[1]Sheet3!I14</f>
        <v>609.61538461538464</v>
      </c>
      <c r="L41" s="79"/>
      <c r="M41" s="54">
        <f>[1]Sheet3!K14</f>
        <v>9479.4692307692312</v>
      </c>
      <c r="N41" s="79"/>
      <c r="O41" s="54">
        <f>[1]Sheet3!M14</f>
        <v>1257.6474615384616</v>
      </c>
      <c r="Q41" s="51"/>
      <c r="R41" s="51"/>
      <c r="S41" s="51"/>
      <c r="T41" s="51"/>
      <c r="U41" s="51"/>
      <c r="V41" s="51"/>
      <c r="W41" s="51"/>
    </row>
    <row r="42" spans="1:23" ht="25.65" customHeight="1" x14ac:dyDescent="0.45">
      <c r="A42" s="208" t="s">
        <v>116</v>
      </c>
      <c r="B42" s="209"/>
      <c r="C42" s="67" t="s">
        <v>128</v>
      </c>
      <c r="D42" s="139"/>
      <c r="E42" s="78">
        <f t="shared" ref="E42" si="2">SUM(G42:O42)</f>
        <v>15321.732076923077</v>
      </c>
      <c r="F42" s="139"/>
      <c r="G42" s="54">
        <f>[1]Sheet3!E15</f>
        <v>2600</v>
      </c>
      <c r="H42" s="79"/>
      <c r="I42" s="54">
        <f>[1]Sheet3!G15</f>
        <v>1875</v>
      </c>
      <c r="J42" s="79"/>
      <c r="K42" s="54">
        <f>[1]Sheet3!I15</f>
        <v>109.61538461538461</v>
      </c>
      <c r="L42" s="79"/>
      <c r="M42" s="54">
        <f>[1]Sheet3!K15</f>
        <v>9479.4692307692312</v>
      </c>
      <c r="N42" s="79"/>
      <c r="O42" s="54">
        <f>[1]Sheet3!M15</f>
        <v>1257.6474615384616</v>
      </c>
      <c r="Q42" s="51"/>
      <c r="R42" s="51"/>
      <c r="S42" s="51"/>
      <c r="T42" s="51"/>
      <c r="U42" s="51"/>
      <c r="V42" s="51"/>
      <c r="W42" s="51"/>
    </row>
    <row r="43" spans="1:23" ht="25.65" customHeight="1" x14ac:dyDescent="0.45">
      <c r="A43" s="199" t="s">
        <v>33</v>
      </c>
      <c r="B43" s="199"/>
      <c r="C43" s="199"/>
      <c r="D43" s="140"/>
      <c r="E43" s="80">
        <f>SUM(G43:O43)</f>
        <v>67386.928307692317</v>
      </c>
      <c r="F43" s="141"/>
      <c r="G43" s="81">
        <f>SUM(G39:G42)</f>
        <v>10400</v>
      </c>
      <c r="H43" s="81"/>
      <c r="I43" s="81">
        <f>SUM(I39:I42)</f>
        <v>10725</v>
      </c>
      <c r="J43" s="81"/>
      <c r="K43" s="81">
        <f>SUM(K39:K42)</f>
        <v>938.46153846153845</v>
      </c>
      <c r="L43" s="81"/>
      <c r="M43" s="81">
        <f>SUM(M39:M42)</f>
        <v>40292.876923076925</v>
      </c>
      <c r="N43" s="81"/>
      <c r="O43" s="81">
        <f>SUM(O39:O42)</f>
        <v>5030.5898461538463</v>
      </c>
      <c r="Q43" s="51"/>
      <c r="R43" s="51"/>
      <c r="S43" s="51"/>
      <c r="T43" s="51"/>
      <c r="U43" s="51"/>
      <c r="V43" s="51"/>
      <c r="W43" s="51"/>
    </row>
    <row r="44" spans="1:23" ht="25.65" customHeight="1" x14ac:dyDescent="0.45">
      <c r="A44" s="207" t="s">
        <v>98</v>
      </c>
      <c r="B44" s="207"/>
      <c r="C44" s="66"/>
      <c r="D44" s="139"/>
      <c r="E44" s="52"/>
      <c r="F44" s="138"/>
      <c r="G44" s="53"/>
      <c r="H44" s="53"/>
      <c r="I44" s="53"/>
      <c r="J44" s="53"/>
      <c r="K44" s="53"/>
      <c r="L44" s="53"/>
      <c r="M44" s="53"/>
      <c r="N44" s="53"/>
      <c r="O44" s="53"/>
      <c r="Q44" s="51"/>
      <c r="R44" s="51"/>
      <c r="S44" s="51"/>
      <c r="T44" s="51"/>
      <c r="U44" s="51"/>
      <c r="V44" s="51"/>
      <c r="W44" s="51"/>
    </row>
    <row r="45" spans="1:23" ht="25.65" customHeight="1" x14ac:dyDescent="0.45">
      <c r="A45" s="208" t="s">
        <v>48</v>
      </c>
      <c r="B45" s="209"/>
      <c r="C45" s="67"/>
      <c r="D45" s="139"/>
      <c r="E45" s="76">
        <f>SUM(G45:O45)</f>
        <v>0</v>
      </c>
      <c r="F45" s="139"/>
      <c r="G45" s="54">
        <v>0</v>
      </c>
      <c r="H45" s="77"/>
      <c r="I45" s="54">
        <v>0</v>
      </c>
      <c r="J45" s="77"/>
      <c r="K45" s="54">
        <v>0</v>
      </c>
      <c r="L45" s="77"/>
      <c r="M45" s="54">
        <v>0</v>
      </c>
      <c r="N45" s="77"/>
      <c r="O45" s="54">
        <v>0</v>
      </c>
      <c r="Q45" s="51"/>
      <c r="R45" s="51"/>
      <c r="S45" s="51"/>
      <c r="T45" s="51"/>
      <c r="U45" s="51"/>
      <c r="V45" s="51"/>
      <c r="W45" s="51"/>
    </row>
    <row r="46" spans="1:23" ht="25.65" customHeight="1" x14ac:dyDescent="0.45">
      <c r="A46" s="208" t="s">
        <v>101</v>
      </c>
      <c r="B46" s="209"/>
      <c r="C46" s="67"/>
      <c r="D46" s="139"/>
      <c r="E46" s="78">
        <f>SUM(G46:O46)</f>
        <v>0</v>
      </c>
      <c r="F46" s="139"/>
      <c r="G46" s="55">
        <v>0</v>
      </c>
      <c r="H46" s="79"/>
      <c r="I46" s="55">
        <v>0</v>
      </c>
      <c r="J46" s="79"/>
      <c r="K46" s="55">
        <v>0</v>
      </c>
      <c r="L46" s="79"/>
      <c r="M46" s="55">
        <v>0</v>
      </c>
      <c r="N46" s="79"/>
      <c r="O46" s="55">
        <v>0</v>
      </c>
      <c r="Q46" s="51"/>
      <c r="R46" s="51"/>
      <c r="S46" s="51"/>
      <c r="T46" s="51"/>
      <c r="U46" s="51"/>
      <c r="V46" s="51"/>
      <c r="W46" s="51"/>
    </row>
    <row r="47" spans="1:23" ht="25.65" customHeight="1" x14ac:dyDescent="0.45">
      <c r="A47" s="208" t="s">
        <v>102</v>
      </c>
      <c r="B47" s="209"/>
      <c r="C47" s="67"/>
      <c r="D47" s="139"/>
      <c r="E47" s="52">
        <f>SUM(G47:O47)</f>
        <v>0</v>
      </c>
      <c r="F47" s="139"/>
      <c r="G47" s="56">
        <v>0</v>
      </c>
      <c r="H47" s="53"/>
      <c r="I47" s="56">
        <v>0</v>
      </c>
      <c r="J47" s="53"/>
      <c r="K47" s="56">
        <v>0</v>
      </c>
      <c r="L47" s="53"/>
      <c r="M47" s="56">
        <v>0</v>
      </c>
      <c r="N47" s="53"/>
      <c r="O47" s="56">
        <v>0</v>
      </c>
      <c r="Q47" s="51"/>
      <c r="R47" s="51"/>
      <c r="S47" s="51"/>
      <c r="T47" s="51"/>
      <c r="U47" s="51"/>
      <c r="V47" s="51"/>
      <c r="W47" s="51"/>
    </row>
    <row r="48" spans="1:23" ht="25.65" customHeight="1" x14ac:dyDescent="0.45">
      <c r="A48" s="199" t="s">
        <v>37</v>
      </c>
      <c r="B48" s="199"/>
      <c r="C48" s="199"/>
      <c r="D48" s="142"/>
      <c r="E48" s="80">
        <f>SUM(G48:O48)</f>
        <v>0</v>
      </c>
      <c r="F48" s="141"/>
      <c r="G48" s="81">
        <f>SUM(G45:G47)</f>
        <v>0</v>
      </c>
      <c r="H48" s="81"/>
      <c r="I48" s="81">
        <f>SUM(I45:I47)</f>
        <v>0</v>
      </c>
      <c r="J48" s="81"/>
      <c r="K48" s="81">
        <f>SUM(K45:K47)</f>
        <v>0</v>
      </c>
      <c r="L48" s="81"/>
      <c r="M48" s="81">
        <f>SUM(M45:M47)</f>
        <v>0</v>
      </c>
      <c r="N48" s="81"/>
      <c r="O48" s="81">
        <f>SUM(O45:O47)</f>
        <v>0</v>
      </c>
      <c r="Q48" s="51"/>
      <c r="R48" s="51"/>
      <c r="S48" s="51"/>
      <c r="T48" s="51"/>
      <c r="U48" s="51"/>
      <c r="V48" s="51"/>
      <c r="W48" s="51"/>
    </row>
    <row r="49" spans="1:23" ht="25.65" customHeight="1" x14ac:dyDescent="0.45">
      <c r="A49" s="207" t="s">
        <v>99</v>
      </c>
      <c r="B49" s="207"/>
      <c r="C49" s="68" t="s">
        <v>100</v>
      </c>
      <c r="D49" s="139"/>
      <c r="E49" s="52"/>
      <c r="F49" s="138"/>
      <c r="G49" s="53"/>
      <c r="H49" s="53"/>
      <c r="I49" s="53"/>
      <c r="J49" s="53"/>
      <c r="K49" s="53"/>
      <c r="L49" s="53"/>
      <c r="M49" s="53"/>
      <c r="N49" s="53"/>
      <c r="O49" s="53"/>
      <c r="Q49" s="51"/>
      <c r="R49" s="51"/>
      <c r="S49" s="51"/>
      <c r="T49" s="51"/>
      <c r="U49" s="51"/>
      <c r="V49" s="51"/>
      <c r="W49" s="51"/>
    </row>
    <row r="50" spans="1:23" ht="25.65" customHeight="1" x14ac:dyDescent="0.45">
      <c r="A50" s="208" t="s">
        <v>48</v>
      </c>
      <c r="B50" s="209"/>
      <c r="C50" s="67" t="s">
        <v>129</v>
      </c>
      <c r="D50" s="139"/>
      <c r="E50" s="76">
        <f>SUM(G50:O50)</f>
        <v>22705.065410256411</v>
      </c>
      <c r="F50" s="139"/>
      <c r="G50" s="54">
        <f>[1]Sheet3!E17</f>
        <v>583.33333333333337</v>
      </c>
      <c r="H50" s="77"/>
      <c r="I50" s="54">
        <f>[1]Sheet3!G17</f>
        <v>0</v>
      </c>
      <c r="J50" s="77"/>
      <c r="K50" s="54">
        <f>[1]Sheet3!I17</f>
        <v>109.61538461538461</v>
      </c>
      <c r="L50" s="77"/>
      <c r="M50" s="54">
        <f>[1]Sheet3!K17</f>
        <v>20754.469230769231</v>
      </c>
      <c r="N50" s="77"/>
      <c r="O50" s="54">
        <f>[1]Sheet3!M17</f>
        <v>1257.6474615384616</v>
      </c>
      <c r="Q50" s="51"/>
      <c r="R50" s="51"/>
      <c r="S50" s="51"/>
      <c r="T50" s="51"/>
      <c r="U50" s="51"/>
      <c r="V50" s="51"/>
      <c r="W50" s="51"/>
    </row>
    <row r="51" spans="1:23" ht="25.65" customHeight="1" x14ac:dyDescent="0.45">
      <c r="A51" s="208" t="s">
        <v>101</v>
      </c>
      <c r="B51" s="209"/>
      <c r="C51" s="67" t="s">
        <v>130</v>
      </c>
      <c r="D51" s="139"/>
      <c r="E51" s="78">
        <f>SUM(G51:O51)</f>
        <v>13430.065410256411</v>
      </c>
      <c r="F51" s="139"/>
      <c r="G51" s="54">
        <f>[1]Sheet3!E18</f>
        <v>583.33333333333337</v>
      </c>
      <c r="H51" s="79"/>
      <c r="I51" s="54">
        <f>[1]Sheet3!G18</f>
        <v>1500</v>
      </c>
      <c r="J51" s="79"/>
      <c r="K51" s="54">
        <f>[1]Sheet3!I18</f>
        <v>109.61538461538461</v>
      </c>
      <c r="L51" s="79"/>
      <c r="M51" s="54">
        <f>[1]Sheet3!K18</f>
        <v>9979.4692307692312</v>
      </c>
      <c r="N51" s="79"/>
      <c r="O51" s="54">
        <f>[1]Sheet3!M18</f>
        <v>1257.6474615384616</v>
      </c>
      <c r="Q51" s="51"/>
      <c r="R51" s="51"/>
      <c r="S51" s="51"/>
      <c r="T51" s="51"/>
      <c r="U51" s="51"/>
      <c r="V51" s="51"/>
      <c r="W51" s="51"/>
    </row>
    <row r="52" spans="1:23" ht="25.65" customHeight="1" x14ac:dyDescent="0.45">
      <c r="A52" s="210" t="s">
        <v>102</v>
      </c>
      <c r="B52" s="211"/>
      <c r="C52" s="67" t="s">
        <v>131</v>
      </c>
      <c r="D52" s="139"/>
      <c r="E52" s="78">
        <f>SUM(G52:O52)</f>
        <v>14985.065410256411</v>
      </c>
      <c r="F52" s="139"/>
      <c r="G52" s="54">
        <f>[1]Sheet3!E19</f>
        <v>3083.3333333333335</v>
      </c>
      <c r="H52" s="53"/>
      <c r="I52" s="54">
        <f>[1]Sheet3!G19</f>
        <v>0</v>
      </c>
      <c r="J52" s="53"/>
      <c r="K52" s="54">
        <f>[1]Sheet3!I19</f>
        <v>109.61538461538461</v>
      </c>
      <c r="L52" s="53"/>
      <c r="M52" s="54">
        <f>[1]Sheet3!K19</f>
        <v>10534.469230769231</v>
      </c>
      <c r="N52" s="53"/>
      <c r="O52" s="54">
        <f>[1]Sheet3!M19</f>
        <v>1257.6474615384616</v>
      </c>
      <c r="Q52" s="51"/>
      <c r="R52" s="51"/>
      <c r="S52" s="51"/>
      <c r="T52" s="51"/>
      <c r="U52" s="51"/>
      <c r="V52" s="51"/>
      <c r="W52" s="51"/>
    </row>
    <row r="53" spans="1:23" ht="25.65" customHeight="1" thickBot="1" x14ac:dyDescent="0.5">
      <c r="A53" s="213" t="s">
        <v>35</v>
      </c>
      <c r="B53" s="213"/>
      <c r="C53" s="213"/>
      <c r="D53" s="140"/>
      <c r="E53" s="82">
        <f>SUM(G53:O53)</f>
        <v>51120.196230769237</v>
      </c>
      <c r="F53" s="143"/>
      <c r="G53" s="83">
        <f>SUM(G50:G52)</f>
        <v>4250</v>
      </c>
      <c r="H53" s="83"/>
      <c r="I53" s="83">
        <f>SUM(I50:I52)</f>
        <v>1500</v>
      </c>
      <c r="J53" s="83"/>
      <c r="K53" s="83">
        <f>SUM(K50:K52)</f>
        <v>328.84615384615381</v>
      </c>
      <c r="L53" s="83"/>
      <c r="M53" s="83">
        <f>SUM(M50:M52)</f>
        <v>41268.407692307694</v>
      </c>
      <c r="N53" s="83"/>
      <c r="O53" s="83">
        <f>SUM(O50:O52)</f>
        <v>3772.942384615385</v>
      </c>
      <c r="Q53" s="51"/>
      <c r="R53" s="51"/>
      <c r="S53" s="51"/>
      <c r="T53" s="51"/>
      <c r="U53" s="51"/>
      <c r="V53" s="51"/>
      <c r="W53" s="51"/>
    </row>
    <row r="54" spans="1:23" s="17" customFormat="1" ht="26.25" customHeight="1" thickTop="1" thickBot="1" x14ac:dyDescent="0.5">
      <c r="A54" s="214" t="s">
        <v>4</v>
      </c>
      <c r="B54" s="214"/>
      <c r="C54" s="214"/>
      <c r="D54" s="139"/>
      <c r="E54" s="84">
        <f>E37+E43+E48+E53</f>
        <v>249912.51700000002</v>
      </c>
      <c r="F54" s="144"/>
      <c r="G54" s="85">
        <f>G37+G43+G48+G53</f>
        <v>17300</v>
      </c>
      <c r="H54" s="85"/>
      <c r="I54" s="85">
        <f>I37+I43+I48+I53</f>
        <v>49125</v>
      </c>
      <c r="J54" s="85"/>
      <c r="K54" s="85">
        <f>K37+K43+K48+K53</f>
        <v>2924.9999999999995</v>
      </c>
      <c r="L54" s="85"/>
      <c r="M54" s="85">
        <f>M37+M43+M48+M53</f>
        <v>164213.1</v>
      </c>
      <c r="N54" s="85"/>
      <c r="O54" s="85">
        <f>O37+O43+O48+O53</f>
        <v>16349.417000000001</v>
      </c>
    </row>
    <row r="55" spans="1:23" s="17" customFormat="1" ht="26.25" customHeight="1" x14ac:dyDescent="0.45">
      <c r="A55" s="215" t="s">
        <v>36</v>
      </c>
      <c r="B55" s="215"/>
      <c r="C55" s="215"/>
      <c r="D55" s="139"/>
      <c r="E55" s="86">
        <f>SUM(G54:O54)/E54</f>
        <v>0.99999999999999989</v>
      </c>
      <c r="F55" s="139"/>
      <c r="G55" s="87">
        <f>G54/$E$54</f>
        <v>6.9224223771072652E-2</v>
      </c>
      <c r="H55" s="87"/>
      <c r="I55" s="87">
        <f>I54/$E$54</f>
        <v>0.19656878570832045</v>
      </c>
      <c r="J55" s="87"/>
      <c r="K55" s="87">
        <f>K54/$E$54</f>
        <v>1.1704095637594652E-2</v>
      </c>
      <c r="L55" s="87"/>
      <c r="M55" s="87">
        <f>M54/$E$54</f>
        <v>0.65708233413534867</v>
      </c>
      <c r="N55" s="87"/>
      <c r="O55" s="87">
        <f>O54/$E$54</f>
        <v>6.5420560747663545E-2</v>
      </c>
    </row>
    <row r="56" spans="1:23" s="17" customFormat="1" x14ac:dyDescent="0.25">
      <c r="A56" s="88"/>
      <c r="B56" s="88"/>
      <c r="C56" s="89"/>
      <c r="D56" s="88"/>
      <c r="E56" s="89"/>
      <c r="F56" s="88"/>
      <c r="G56" s="89"/>
      <c r="H56" s="88"/>
      <c r="I56" s="89"/>
      <c r="J56" s="88"/>
      <c r="K56" s="89"/>
      <c r="L56" s="88"/>
      <c r="M56" s="89"/>
      <c r="N56" s="88"/>
      <c r="O56" s="89"/>
    </row>
    <row r="57" spans="1:23" s="28" customFormat="1" ht="18" x14ac:dyDescent="0.25">
      <c r="A57" s="71" t="s">
        <v>15</v>
      </c>
      <c r="B57" s="72"/>
      <c r="C57" s="72"/>
      <c r="D57" s="73"/>
      <c r="E57" s="90"/>
      <c r="F57" s="73"/>
      <c r="G57" s="202" t="s">
        <v>47</v>
      </c>
      <c r="H57" s="202"/>
      <c r="I57" s="202"/>
      <c r="J57" s="202"/>
      <c r="K57" s="202"/>
      <c r="L57" s="202"/>
      <c r="M57" s="202"/>
      <c r="N57" s="202"/>
      <c r="O57" s="202"/>
    </row>
    <row r="58" spans="1:23" s="28" customFormat="1" ht="15.6" x14ac:dyDescent="0.25">
      <c r="A58" s="196" t="s">
        <v>45</v>
      </c>
      <c r="B58" s="196"/>
      <c r="C58" s="196"/>
      <c r="D58" s="73"/>
      <c r="E58" s="200" t="s">
        <v>46</v>
      </c>
      <c r="F58" s="73"/>
      <c r="G58" s="63" t="s">
        <v>26</v>
      </c>
      <c r="H58" s="73"/>
      <c r="I58" s="63" t="s">
        <v>27</v>
      </c>
      <c r="J58" s="73"/>
      <c r="K58" s="63" t="s">
        <v>28</v>
      </c>
      <c r="L58" s="73"/>
      <c r="M58" s="63" t="s">
        <v>29</v>
      </c>
      <c r="N58" s="73"/>
      <c r="O58" s="63" t="s">
        <v>30</v>
      </c>
    </row>
    <row r="59" spans="1:23" s="28" customFormat="1" ht="16.2" thickBot="1" x14ac:dyDescent="0.3">
      <c r="A59" s="196"/>
      <c r="B59" s="196"/>
      <c r="C59" s="196"/>
      <c r="D59" s="74"/>
      <c r="E59" s="201"/>
      <c r="F59" s="75"/>
      <c r="G59" s="64">
        <v>1</v>
      </c>
      <c r="H59" s="75"/>
      <c r="I59" s="64">
        <v>2</v>
      </c>
      <c r="J59" s="75"/>
      <c r="K59" s="64">
        <v>3</v>
      </c>
      <c r="L59" s="75"/>
      <c r="M59" s="64">
        <v>4</v>
      </c>
      <c r="N59" s="75"/>
      <c r="O59" s="64">
        <v>5</v>
      </c>
    </row>
    <row r="60" spans="1:23" s="28" customFormat="1" ht="23.4" x14ac:dyDescent="0.45">
      <c r="A60" s="217" t="str">
        <f>CONCATENATE(A30,C30)</f>
        <v>Component 1: Capacity Building of Local NGOs and Parent-Teacher Associations (PTAs)</v>
      </c>
      <c r="B60" s="217"/>
      <c r="C60" s="217"/>
      <c r="D60" s="138"/>
      <c r="E60" s="52"/>
      <c r="F60" s="138"/>
      <c r="G60" s="53"/>
      <c r="H60" s="53"/>
      <c r="I60" s="53"/>
      <c r="J60" s="53"/>
      <c r="K60" s="53"/>
      <c r="L60" s="53"/>
      <c r="M60" s="53"/>
      <c r="N60" s="53"/>
      <c r="O60" s="53"/>
    </row>
    <row r="61" spans="1:23" ht="25.65" customHeight="1" x14ac:dyDescent="0.45">
      <c r="A61" s="216" t="str">
        <f>CONCATENATE(A31,C31)</f>
        <v>Activity 1: Identification and selection appropriate NGOs to form coalition</v>
      </c>
      <c r="B61" s="216"/>
      <c r="C61" s="216"/>
      <c r="D61" s="139"/>
      <c r="E61" s="76">
        <f>SUM(G61:O61)</f>
        <v>17763.398743589743</v>
      </c>
      <c r="F61" s="139"/>
      <c r="G61" s="54">
        <f>G31</f>
        <v>441.66666666666669</v>
      </c>
      <c r="H61" s="77"/>
      <c r="I61" s="54">
        <f>I31</f>
        <v>2200</v>
      </c>
      <c r="J61" s="77"/>
      <c r="K61" s="54">
        <f>K31</f>
        <v>1109.6153846153845</v>
      </c>
      <c r="L61" s="77"/>
      <c r="M61" s="54">
        <f>M31</f>
        <v>12754.469230769231</v>
      </c>
      <c r="N61" s="77"/>
      <c r="O61" s="54">
        <f>O31</f>
        <v>1257.6474615384616</v>
      </c>
      <c r="Q61" s="51"/>
      <c r="R61" s="51"/>
      <c r="S61" s="51"/>
      <c r="T61" s="51"/>
      <c r="U61" s="51"/>
      <c r="V61" s="51"/>
      <c r="W61" s="51"/>
    </row>
    <row r="62" spans="1:23" ht="25.65" customHeight="1" x14ac:dyDescent="0.45">
      <c r="A62" s="216" t="str">
        <f>CONCATENATE(A32,C32)</f>
        <v>Activity 2: Capacity building training of LNGOS</v>
      </c>
      <c r="B62" s="216"/>
      <c r="C62" s="216"/>
      <c r="D62" s="139"/>
      <c r="E62" s="78">
        <f>SUM(G62:O62)</f>
        <v>31788.398743589743</v>
      </c>
      <c r="F62" s="139"/>
      <c r="G62" s="54">
        <f t="shared" ref="G62:I66" si="3">G32</f>
        <v>441.66666666666669</v>
      </c>
      <c r="H62" s="79"/>
      <c r="I62" s="54">
        <f t="shared" si="3"/>
        <v>10000</v>
      </c>
      <c r="J62" s="79"/>
      <c r="K62" s="54">
        <f t="shared" ref="K62" si="4">K32</f>
        <v>109.61538461538461</v>
      </c>
      <c r="L62" s="79"/>
      <c r="M62" s="54">
        <f t="shared" ref="M62" si="5">M32</f>
        <v>19979.469230769231</v>
      </c>
      <c r="N62" s="79"/>
      <c r="O62" s="54">
        <f t="shared" ref="O62" si="6">O32</f>
        <v>1257.6474615384616</v>
      </c>
      <c r="Q62" s="51"/>
      <c r="R62" s="51"/>
      <c r="S62" s="51"/>
      <c r="T62" s="51"/>
      <c r="U62" s="51"/>
      <c r="V62" s="51"/>
      <c r="W62" s="51"/>
    </row>
    <row r="63" spans="1:23" ht="25.65" customHeight="1" x14ac:dyDescent="0.45">
      <c r="A63" s="216" t="str">
        <f>CONCATENATE(A33,C33)</f>
        <v>Activity 3: Identify appropriate schools with active PTAs</v>
      </c>
      <c r="B63" s="216"/>
      <c r="C63" s="216"/>
      <c r="D63" s="139"/>
      <c r="E63" s="78">
        <f t="shared" ref="E63:E66" si="7">SUM(G63:O63)</f>
        <v>14738.398743589743</v>
      </c>
      <c r="F63" s="139"/>
      <c r="G63" s="54">
        <f t="shared" si="3"/>
        <v>441.66666666666669</v>
      </c>
      <c r="H63" s="79"/>
      <c r="I63" s="54">
        <f t="shared" si="3"/>
        <v>450</v>
      </c>
      <c r="J63" s="79"/>
      <c r="K63" s="54">
        <f t="shared" ref="K63" si="8">K33</f>
        <v>109.61538461538461</v>
      </c>
      <c r="L63" s="79"/>
      <c r="M63" s="54">
        <f t="shared" ref="M63" si="9">M33</f>
        <v>12479.469230769231</v>
      </c>
      <c r="N63" s="79"/>
      <c r="O63" s="54">
        <f t="shared" ref="O63" si="10">O33</f>
        <v>1257.6474615384616</v>
      </c>
      <c r="Q63" s="51"/>
      <c r="R63" s="51"/>
      <c r="S63" s="51"/>
      <c r="T63" s="51"/>
      <c r="U63" s="51"/>
      <c r="V63" s="51"/>
      <c r="W63" s="51"/>
    </row>
    <row r="64" spans="1:23" ht="25.65" customHeight="1" x14ac:dyDescent="0.45">
      <c r="A64" s="216" t="str">
        <f t="shared" ref="A64:A66" si="11">CONCATENATE(A34,C34)</f>
        <v>Activity 4: Capacity building of PTAs</v>
      </c>
      <c r="B64" s="216"/>
      <c r="C64" s="216"/>
      <c r="D64" s="139"/>
      <c r="E64" s="78">
        <f t="shared" si="7"/>
        <v>32288.398743589743</v>
      </c>
      <c r="F64" s="139"/>
      <c r="G64" s="54">
        <f t="shared" si="3"/>
        <v>441.66666666666669</v>
      </c>
      <c r="H64" s="79"/>
      <c r="I64" s="54">
        <f t="shared" si="3"/>
        <v>18000</v>
      </c>
      <c r="J64" s="79"/>
      <c r="K64" s="54">
        <f t="shared" ref="K64" si="12">K34</f>
        <v>109.61538461538461</v>
      </c>
      <c r="L64" s="79"/>
      <c r="M64" s="54">
        <f t="shared" ref="M64" si="13">M34</f>
        <v>12479.469230769231</v>
      </c>
      <c r="N64" s="79"/>
      <c r="O64" s="54">
        <f t="shared" ref="O64" si="14">O34</f>
        <v>1257.6474615384616</v>
      </c>
      <c r="Q64" s="51"/>
      <c r="R64" s="51"/>
      <c r="S64" s="51"/>
      <c r="T64" s="51"/>
      <c r="U64" s="51"/>
      <c r="V64" s="51"/>
      <c r="W64" s="51"/>
    </row>
    <row r="65" spans="1:23" ht="25.65" customHeight="1" x14ac:dyDescent="0.45">
      <c r="A65" s="216" t="str">
        <f t="shared" si="11"/>
        <v>Activity 5: Distribution sub-grants to LNGOs to carry out awareness raising activities</v>
      </c>
      <c r="B65" s="216"/>
      <c r="C65" s="216"/>
      <c r="D65" s="139"/>
      <c r="E65" s="78">
        <f t="shared" si="7"/>
        <v>19688.398743589743</v>
      </c>
      <c r="F65" s="139"/>
      <c r="G65" s="54">
        <f t="shared" si="3"/>
        <v>441.66666666666669</v>
      </c>
      <c r="H65" s="79"/>
      <c r="I65" s="54">
        <f t="shared" si="3"/>
        <v>5400</v>
      </c>
      <c r="J65" s="79"/>
      <c r="K65" s="54">
        <f t="shared" ref="K65" si="15">K35</f>
        <v>109.61538461538461</v>
      </c>
      <c r="L65" s="79"/>
      <c r="M65" s="54">
        <f t="shared" ref="M65" si="16">M35</f>
        <v>12479.469230769231</v>
      </c>
      <c r="N65" s="79"/>
      <c r="O65" s="54">
        <f t="shared" ref="O65" si="17">O35</f>
        <v>1257.6474615384616</v>
      </c>
      <c r="Q65" s="51"/>
      <c r="R65" s="51"/>
      <c r="S65" s="51"/>
      <c r="T65" s="51"/>
      <c r="U65" s="51"/>
      <c r="V65" s="51"/>
      <c r="W65" s="51"/>
    </row>
    <row r="66" spans="1:23" ht="25.65" customHeight="1" x14ac:dyDescent="0.45">
      <c r="A66" s="216" t="str">
        <f t="shared" si="11"/>
        <v xml:space="preserve">Activity 6: Preparatory Work for Social Audit (Strategy Planning and definition of evaluation indicators) </v>
      </c>
      <c r="B66" s="216"/>
      <c r="C66" s="216"/>
      <c r="D66" s="139"/>
      <c r="E66" s="78">
        <f t="shared" si="7"/>
        <v>15138.398743589743</v>
      </c>
      <c r="F66" s="139"/>
      <c r="G66" s="54">
        <f t="shared" si="3"/>
        <v>441.66666666666669</v>
      </c>
      <c r="H66" s="79"/>
      <c r="I66" s="54">
        <f t="shared" si="3"/>
        <v>850</v>
      </c>
      <c r="J66" s="79"/>
      <c r="K66" s="54">
        <f t="shared" ref="K66" si="18">K36</f>
        <v>109.61538461538461</v>
      </c>
      <c r="L66" s="79"/>
      <c r="M66" s="54">
        <f t="shared" ref="M66" si="19">M36</f>
        <v>12479.469230769231</v>
      </c>
      <c r="N66" s="79"/>
      <c r="O66" s="54">
        <f t="shared" ref="O66" si="20">O36</f>
        <v>1257.6474615384616</v>
      </c>
      <c r="Q66" s="51"/>
      <c r="R66" s="51"/>
      <c r="S66" s="51"/>
      <c r="T66" s="51"/>
      <c r="U66" s="51"/>
      <c r="V66" s="51"/>
      <c r="W66" s="51"/>
    </row>
    <row r="67" spans="1:23" s="28" customFormat="1" ht="23.4" x14ac:dyDescent="0.45">
      <c r="A67" s="212" t="s">
        <v>31</v>
      </c>
      <c r="B67" s="212"/>
      <c r="C67" s="212"/>
      <c r="D67" s="140"/>
      <c r="E67" s="80">
        <f>SUM(G67:O67)</f>
        <v>131405.39246153846</v>
      </c>
      <c r="F67" s="141"/>
      <c r="G67" s="81">
        <f>SUM(G61:G66)</f>
        <v>2650</v>
      </c>
      <c r="H67" s="81"/>
      <c r="I67" s="81">
        <f>SUM(I61:I66)</f>
        <v>36900</v>
      </c>
      <c r="J67" s="81"/>
      <c r="K67" s="81">
        <f>SUM(K61:K66)</f>
        <v>1657.6923076923072</v>
      </c>
      <c r="L67" s="81"/>
      <c r="M67" s="81">
        <f>SUM(M61:M66)</f>
        <v>82651.815384615387</v>
      </c>
      <c r="N67" s="81"/>
      <c r="O67" s="81">
        <f>SUM(O61:O66)</f>
        <v>7545.8847692307691</v>
      </c>
    </row>
    <row r="68" spans="1:23" s="28" customFormat="1" ht="23.25" customHeight="1" x14ac:dyDescent="0.45">
      <c r="A68" s="217" t="str">
        <f>CONCATENATE(A38,C38)</f>
        <v>Component 2: Increasing Social Accountability of national government towards stakeholders in the education sector</v>
      </c>
      <c r="B68" s="217"/>
      <c r="C68" s="217"/>
      <c r="D68" s="138"/>
      <c r="E68" s="52"/>
      <c r="F68" s="138"/>
      <c r="G68" s="53"/>
      <c r="H68" s="53"/>
      <c r="I68" s="53"/>
      <c r="J68" s="53"/>
      <c r="K68" s="53"/>
      <c r="L68" s="53"/>
      <c r="M68" s="53"/>
      <c r="N68" s="53"/>
      <c r="O68" s="53"/>
    </row>
    <row r="69" spans="1:23" s="28" customFormat="1" ht="23.25" customHeight="1" x14ac:dyDescent="0.45">
      <c r="A69" s="216" t="str">
        <f>CONCATENATE(A39,C39)</f>
        <v>Activity 1: Evaluation &amp; Monitroing of quality of Government services in secondary education sector (Social Audit)</v>
      </c>
      <c r="B69" s="216"/>
      <c r="C69" s="216"/>
      <c r="D69" s="139"/>
      <c r="E69" s="76">
        <f>SUM(G69:O69)</f>
        <v>16571.732076923079</v>
      </c>
      <c r="F69" s="139"/>
      <c r="G69" s="54">
        <f>G39</f>
        <v>2600</v>
      </c>
      <c r="H69" s="77"/>
      <c r="I69" s="54">
        <f>I39</f>
        <v>750</v>
      </c>
      <c r="J69" s="77"/>
      <c r="K69" s="54">
        <f>K39</f>
        <v>109.61538461538461</v>
      </c>
      <c r="L69" s="77"/>
      <c r="M69" s="54">
        <f>M39</f>
        <v>11854.469230769231</v>
      </c>
      <c r="N69" s="77"/>
      <c r="O69" s="54">
        <f>O39</f>
        <v>1257.6474615384616</v>
      </c>
    </row>
    <row r="70" spans="1:23" s="28" customFormat="1" ht="23.25" customHeight="1" x14ac:dyDescent="0.45">
      <c r="A70" s="216" t="str">
        <f>CONCATENATE(A40,C40)</f>
        <v xml:space="preserve">Activity 2: Publication of results of social audit  </v>
      </c>
      <c r="B70" s="216"/>
      <c r="C70" s="216"/>
      <c r="D70" s="139"/>
      <c r="E70" s="78">
        <f>SUM(G70:O70)</f>
        <v>17271.732076923079</v>
      </c>
      <c r="F70" s="139"/>
      <c r="G70" s="54">
        <f t="shared" ref="G70:I72" si="21">G40</f>
        <v>2600</v>
      </c>
      <c r="H70" s="79"/>
      <c r="I70" s="54">
        <f t="shared" si="21"/>
        <v>3825</v>
      </c>
      <c r="J70" s="79"/>
      <c r="K70" s="54">
        <f t="shared" ref="K70" si="22">K40</f>
        <v>109.61538461538461</v>
      </c>
      <c r="L70" s="79"/>
      <c r="M70" s="54">
        <f t="shared" ref="M70" si="23">M40</f>
        <v>9479.4692307692312</v>
      </c>
      <c r="N70" s="79"/>
      <c r="O70" s="54">
        <f t="shared" ref="O70" si="24">O40</f>
        <v>1257.6474615384616</v>
      </c>
    </row>
    <row r="71" spans="1:23" s="28" customFormat="1" ht="23.25" customHeight="1" x14ac:dyDescent="0.45">
      <c r="A71" s="216" t="str">
        <f>CONCATENATE(A41,C41)</f>
        <v xml:space="preserve">Activity 3: Participatory Road-map drafting and Budgeting </v>
      </c>
      <c r="B71" s="216"/>
      <c r="C71" s="216"/>
      <c r="D71" s="139"/>
      <c r="E71" s="52">
        <f>SUM(G71:O71)</f>
        <v>18221.732076923076</v>
      </c>
      <c r="F71" s="139"/>
      <c r="G71" s="54">
        <f t="shared" si="21"/>
        <v>2600</v>
      </c>
      <c r="H71" s="79"/>
      <c r="I71" s="54">
        <f t="shared" si="21"/>
        <v>4275</v>
      </c>
      <c r="J71" s="79"/>
      <c r="K71" s="54">
        <f t="shared" ref="K71" si="25">K41</f>
        <v>609.61538461538464</v>
      </c>
      <c r="L71" s="79"/>
      <c r="M71" s="54">
        <f t="shared" ref="M71" si="26">M41</f>
        <v>9479.4692307692312</v>
      </c>
      <c r="N71" s="79"/>
      <c r="O71" s="54">
        <f t="shared" ref="O71" si="27">O41</f>
        <v>1257.6474615384616</v>
      </c>
    </row>
    <row r="72" spans="1:23" s="28" customFormat="1" ht="23.25" customHeight="1" x14ac:dyDescent="0.45">
      <c r="A72" s="216" t="str">
        <f>CONCATENATE(A42,C42)</f>
        <v xml:space="preserve">Activity 4: Create feedback page on Ministry of Education website </v>
      </c>
      <c r="B72" s="216"/>
      <c r="C72" s="216"/>
      <c r="D72" s="139"/>
      <c r="E72" s="52">
        <f>SUM(G72:O72)</f>
        <v>15321.732076923077</v>
      </c>
      <c r="F72" s="139"/>
      <c r="G72" s="54">
        <f t="shared" si="21"/>
        <v>2600</v>
      </c>
      <c r="H72" s="79"/>
      <c r="I72" s="54">
        <f t="shared" si="21"/>
        <v>1875</v>
      </c>
      <c r="J72" s="79"/>
      <c r="K72" s="54">
        <f t="shared" ref="K72" si="28">K42</f>
        <v>109.61538461538461</v>
      </c>
      <c r="L72" s="79"/>
      <c r="M72" s="54">
        <f t="shared" ref="M72" si="29">M42</f>
        <v>9479.4692307692312</v>
      </c>
      <c r="N72" s="79"/>
      <c r="O72" s="54">
        <f t="shared" ref="O72" si="30">O42</f>
        <v>1257.6474615384616</v>
      </c>
    </row>
    <row r="73" spans="1:23" s="28" customFormat="1" ht="23.4" x14ac:dyDescent="0.45">
      <c r="A73" s="212" t="s">
        <v>33</v>
      </c>
      <c r="B73" s="212"/>
      <c r="C73" s="212"/>
      <c r="D73" s="140"/>
      <c r="E73" s="80">
        <f>SUM(G73:O73)</f>
        <v>67386.928307692317</v>
      </c>
      <c r="F73" s="141"/>
      <c r="G73" s="81">
        <f>SUM(G69:G72)</f>
        <v>10400</v>
      </c>
      <c r="H73" s="81"/>
      <c r="I73" s="81">
        <f>SUM(I69:I72)</f>
        <v>10725</v>
      </c>
      <c r="J73" s="81"/>
      <c r="K73" s="81">
        <f>SUM(K69:K72)</f>
        <v>938.46153846153845</v>
      </c>
      <c r="L73" s="81"/>
      <c r="M73" s="81">
        <f>SUM(M69:M72)</f>
        <v>40292.876923076925</v>
      </c>
      <c r="N73" s="81"/>
      <c r="O73" s="81">
        <f>SUM(O69:O72)</f>
        <v>5030.5898461538463</v>
      </c>
    </row>
    <row r="74" spans="1:23" s="28" customFormat="1" ht="23.25" customHeight="1" x14ac:dyDescent="0.45">
      <c r="A74" s="217" t="str">
        <f>CONCATENATE(A44,C44)</f>
        <v xml:space="preserve">Component 3: </v>
      </c>
      <c r="B74" s="217"/>
      <c r="C74" s="217"/>
      <c r="D74" s="139"/>
      <c r="E74" s="52"/>
      <c r="F74" s="138"/>
      <c r="G74" s="53"/>
      <c r="H74" s="53"/>
      <c r="I74" s="53"/>
      <c r="J74" s="53"/>
      <c r="K74" s="53"/>
      <c r="L74" s="53"/>
      <c r="M74" s="53"/>
      <c r="N74" s="53"/>
      <c r="O74" s="53"/>
    </row>
    <row r="75" spans="1:23" s="28" customFormat="1" ht="23.25" customHeight="1" x14ac:dyDescent="0.45">
      <c r="A75" s="216" t="str">
        <f>CONCATENATE(A45,C45)</f>
        <v xml:space="preserve">Activity 1: </v>
      </c>
      <c r="B75" s="216"/>
      <c r="C75" s="216"/>
      <c r="D75" s="139"/>
      <c r="E75" s="76">
        <f>SUM(G75:O75)</f>
        <v>0</v>
      </c>
      <c r="F75" s="139"/>
      <c r="G75" s="54">
        <f>G45</f>
        <v>0</v>
      </c>
      <c r="H75" s="77"/>
      <c r="I75" s="54">
        <f>I45</f>
        <v>0</v>
      </c>
      <c r="J75" s="77"/>
      <c r="K75" s="54">
        <f>K45</f>
        <v>0</v>
      </c>
      <c r="L75" s="77"/>
      <c r="M75" s="54">
        <f>M45</f>
        <v>0</v>
      </c>
      <c r="N75" s="77"/>
      <c r="O75" s="54">
        <f>O45</f>
        <v>0</v>
      </c>
    </row>
    <row r="76" spans="1:23" s="28" customFormat="1" ht="23.25" customHeight="1" x14ac:dyDescent="0.45">
      <c r="A76" s="216" t="str">
        <f>CONCATENATE(A46,C46)</f>
        <v xml:space="preserve">Activity 2: </v>
      </c>
      <c r="B76" s="216"/>
      <c r="C76" s="216"/>
      <c r="D76" s="139"/>
      <c r="E76" s="78">
        <f>SUM(G76:O76)</f>
        <v>0</v>
      </c>
      <c r="F76" s="139"/>
      <c r="G76" s="54">
        <f>G46</f>
        <v>0</v>
      </c>
      <c r="H76" s="79"/>
      <c r="I76" s="54">
        <f>I46</f>
        <v>0</v>
      </c>
      <c r="J76" s="79"/>
      <c r="K76" s="54">
        <f>K46</f>
        <v>0</v>
      </c>
      <c r="L76" s="79"/>
      <c r="M76" s="54">
        <f>M46</f>
        <v>0</v>
      </c>
      <c r="N76" s="79"/>
      <c r="O76" s="54">
        <f>O46</f>
        <v>0</v>
      </c>
    </row>
    <row r="77" spans="1:23" ht="23.25" customHeight="1" x14ac:dyDescent="0.45">
      <c r="A77" s="216" t="str">
        <f>CONCATENATE(A47,C47)</f>
        <v xml:space="preserve">Activity 3: </v>
      </c>
      <c r="B77" s="216"/>
      <c r="C77" s="216"/>
      <c r="D77" s="139"/>
      <c r="E77" s="52">
        <f>SUM(G77:O77)</f>
        <v>0</v>
      </c>
      <c r="F77" s="139"/>
      <c r="G77" s="54">
        <f>G47</f>
        <v>0</v>
      </c>
      <c r="H77" s="53"/>
      <c r="I77" s="54">
        <f>I47</f>
        <v>0</v>
      </c>
      <c r="J77" s="53"/>
      <c r="K77" s="54">
        <f>K47</f>
        <v>0</v>
      </c>
      <c r="L77" s="53"/>
      <c r="M77" s="54">
        <f>M47</f>
        <v>0</v>
      </c>
      <c r="N77" s="53"/>
      <c r="O77" s="54">
        <f>O47</f>
        <v>0</v>
      </c>
    </row>
    <row r="78" spans="1:23" ht="23.4" x14ac:dyDescent="0.45">
      <c r="A78" s="212" t="s">
        <v>37</v>
      </c>
      <c r="B78" s="212"/>
      <c r="C78" s="212"/>
      <c r="D78" s="142"/>
      <c r="E78" s="80">
        <f>SUM(G78:O78)</f>
        <v>0</v>
      </c>
      <c r="F78" s="141"/>
      <c r="G78" s="81">
        <f>SUM(G75:G77)</f>
        <v>0</v>
      </c>
      <c r="H78" s="81"/>
      <c r="I78" s="81">
        <f>SUM(I75:I77)</f>
        <v>0</v>
      </c>
      <c r="J78" s="81"/>
      <c r="K78" s="81">
        <f>SUM(K75:K77)</f>
        <v>0</v>
      </c>
      <c r="L78" s="81"/>
      <c r="M78" s="81">
        <f>SUM(M75:M77)</f>
        <v>0</v>
      </c>
      <c r="N78" s="81"/>
      <c r="O78" s="81">
        <f>SUM(O75:O77)</f>
        <v>0</v>
      </c>
    </row>
    <row r="79" spans="1:23" ht="23.25" customHeight="1" x14ac:dyDescent="0.45">
      <c r="A79" s="217" t="str">
        <f>CONCATENATE(A49,C49)</f>
        <v>Component: Knowledge &amp; Learning</v>
      </c>
      <c r="B79" s="217"/>
      <c r="C79" s="217"/>
      <c r="D79" s="139"/>
      <c r="E79" s="52"/>
      <c r="F79" s="138"/>
      <c r="G79" s="53"/>
      <c r="H79" s="53"/>
      <c r="I79" s="53"/>
      <c r="J79" s="53"/>
      <c r="K79" s="53"/>
      <c r="L79" s="53"/>
      <c r="M79" s="53"/>
      <c r="N79" s="53"/>
      <c r="O79" s="53"/>
    </row>
    <row r="80" spans="1:23" ht="23.25" customHeight="1" x14ac:dyDescent="0.45">
      <c r="A80" s="216" t="str">
        <f>CONCATENATE(A50,C50)</f>
        <v>Activity 1: Project progress monitoring</v>
      </c>
      <c r="B80" s="216"/>
      <c r="C80" s="216"/>
      <c r="D80" s="139"/>
      <c r="E80" s="76">
        <f>SUM(G80:O80)</f>
        <v>22705.065410256411</v>
      </c>
      <c r="F80" s="139"/>
      <c r="G80" s="54">
        <f>G50</f>
        <v>583.33333333333337</v>
      </c>
      <c r="H80" s="77"/>
      <c r="I80" s="54">
        <f>I50</f>
        <v>0</v>
      </c>
      <c r="J80" s="77"/>
      <c r="K80" s="54">
        <f>K50</f>
        <v>109.61538461538461</v>
      </c>
      <c r="L80" s="77"/>
      <c r="M80" s="54">
        <f>M50</f>
        <v>20754.469230769231</v>
      </c>
      <c r="N80" s="77"/>
      <c r="O80" s="54">
        <f>O50</f>
        <v>1257.6474615384616</v>
      </c>
    </row>
    <row r="81" spans="1:15" ht="23.25" customHeight="1" x14ac:dyDescent="0.45">
      <c r="A81" s="216" t="str">
        <f>CONCATENATE(A51,C51)</f>
        <v xml:space="preserve">Activity 2: Creation forum for debate between existing coalitions of NGOs </v>
      </c>
      <c r="B81" s="216"/>
      <c r="C81" s="216"/>
      <c r="D81" s="139"/>
      <c r="E81" s="78">
        <f>SUM(G81:O81)</f>
        <v>13430.065410256411</v>
      </c>
      <c r="F81" s="139"/>
      <c r="G81" s="54">
        <f t="shared" ref="G81:I82" si="31">G51</f>
        <v>583.33333333333337</v>
      </c>
      <c r="H81" s="79"/>
      <c r="I81" s="54">
        <f t="shared" si="31"/>
        <v>1500</v>
      </c>
      <c r="J81" s="79"/>
      <c r="K81" s="54">
        <f t="shared" ref="K81" si="32">K51</f>
        <v>109.61538461538461</v>
      </c>
      <c r="L81" s="79"/>
      <c r="M81" s="54">
        <f t="shared" ref="M81" si="33">M51</f>
        <v>9979.4692307692312</v>
      </c>
      <c r="N81" s="79"/>
      <c r="O81" s="54">
        <f t="shared" ref="O81" si="34">O51</f>
        <v>1257.6474615384616</v>
      </c>
    </row>
    <row r="82" spans="1:15" ht="23.25" customHeight="1" x14ac:dyDescent="0.45">
      <c r="A82" s="216" t="str">
        <f>CONCATENATE(A52,C52)</f>
        <v xml:space="preserve">Activity 3:  Incorporate REACH mapping tool to analyse improvements and developments </v>
      </c>
      <c r="B82" s="216"/>
      <c r="C82" s="216"/>
      <c r="D82" s="139"/>
      <c r="E82" s="78">
        <f>SUM(G82:O82)</f>
        <v>14985.065410256411</v>
      </c>
      <c r="F82" s="139"/>
      <c r="G82" s="54">
        <f t="shared" si="31"/>
        <v>3083.3333333333335</v>
      </c>
      <c r="H82" s="53"/>
      <c r="I82" s="54">
        <f t="shared" si="31"/>
        <v>0</v>
      </c>
      <c r="J82" s="53"/>
      <c r="K82" s="54">
        <f t="shared" ref="K82" si="35">K52</f>
        <v>109.61538461538461</v>
      </c>
      <c r="L82" s="53"/>
      <c r="M82" s="54">
        <f t="shared" ref="M82" si="36">M52</f>
        <v>10534.469230769231</v>
      </c>
      <c r="N82" s="53"/>
      <c r="O82" s="54">
        <f t="shared" ref="O82" si="37">O52</f>
        <v>1257.6474615384616</v>
      </c>
    </row>
    <row r="83" spans="1:15" ht="24" customHeight="1" thickBot="1" x14ac:dyDescent="0.5">
      <c r="A83" s="218" t="s">
        <v>35</v>
      </c>
      <c r="B83" s="218"/>
      <c r="C83" s="218"/>
      <c r="D83" s="140"/>
      <c r="E83" s="82">
        <f>SUM(G83:O83)</f>
        <v>51120.196230769237</v>
      </c>
      <c r="F83" s="143"/>
      <c r="G83" s="83">
        <f>SUM(G80:G82)</f>
        <v>4250</v>
      </c>
      <c r="H83" s="83"/>
      <c r="I83" s="83">
        <f>SUM(I80:I82)</f>
        <v>1500</v>
      </c>
      <c r="J83" s="83"/>
      <c r="K83" s="83">
        <f>SUM(K80:K82)</f>
        <v>328.84615384615381</v>
      </c>
      <c r="L83" s="83"/>
      <c r="M83" s="83">
        <f>SUM(M80:M82)</f>
        <v>41268.407692307694</v>
      </c>
      <c r="N83" s="83"/>
      <c r="O83" s="83">
        <f>SUM(O80:O82)</f>
        <v>3772.942384615385</v>
      </c>
    </row>
    <row r="84" spans="1:15" ht="24.6" thickTop="1" thickBot="1" x14ac:dyDescent="0.5">
      <c r="A84" s="221" t="s">
        <v>4</v>
      </c>
      <c r="B84" s="221"/>
      <c r="C84" s="221"/>
      <c r="D84" s="139"/>
      <c r="E84" s="84">
        <f>E67+E73+E78+E83</f>
        <v>249912.51700000002</v>
      </c>
      <c r="F84" s="144"/>
      <c r="G84" s="85">
        <f>G67+G73+G78+G83</f>
        <v>17300</v>
      </c>
      <c r="H84" s="85"/>
      <c r="I84" s="85">
        <f>I67+I73+I78+I83</f>
        <v>49125</v>
      </c>
      <c r="J84" s="85"/>
      <c r="K84" s="85">
        <f>K67+K73+K78+K83</f>
        <v>2924.9999999999995</v>
      </c>
      <c r="L84" s="85"/>
      <c r="M84" s="85">
        <f>M67+M73+M78+M83</f>
        <v>164213.1</v>
      </c>
      <c r="N84" s="85"/>
      <c r="O84" s="85">
        <f>O67+O73+O78+O83</f>
        <v>16349.417000000001</v>
      </c>
    </row>
    <row r="85" spans="1:15" ht="23.4" x14ac:dyDescent="0.45">
      <c r="A85" s="222" t="s">
        <v>36</v>
      </c>
      <c r="B85" s="222"/>
      <c r="C85" s="222"/>
      <c r="D85" s="139"/>
      <c r="E85" s="86">
        <f>SUM(G84:O84)/E84</f>
        <v>0.99999999999999989</v>
      </c>
      <c r="F85" s="139"/>
      <c r="G85" s="87">
        <f>G84/$E$84</f>
        <v>6.9224223771072652E-2</v>
      </c>
      <c r="H85" s="87"/>
      <c r="I85" s="87">
        <f>I84/$E$84</f>
        <v>0.19656878570832045</v>
      </c>
      <c r="J85" s="87"/>
      <c r="K85" s="87">
        <f>K84/$E$84</f>
        <v>1.1704095637594652E-2</v>
      </c>
      <c r="L85" s="87"/>
      <c r="M85" s="87">
        <f>M84/$E$84</f>
        <v>0.65708233413534867</v>
      </c>
      <c r="N85" s="87"/>
      <c r="O85" s="87">
        <f>O84/$E$84</f>
        <v>6.5420560747663545E-2</v>
      </c>
    </row>
    <row r="86" spans="1:15" x14ac:dyDescent="0.25">
      <c r="A86" s="88"/>
      <c r="B86" s="88"/>
      <c r="C86" s="89"/>
      <c r="D86" s="88"/>
      <c r="E86" s="89"/>
      <c r="F86" s="88"/>
      <c r="G86" s="89"/>
      <c r="H86" s="88"/>
      <c r="I86" s="89"/>
      <c r="J86" s="88"/>
      <c r="K86" s="89"/>
      <c r="L86" s="88"/>
      <c r="M86" s="89"/>
      <c r="N86" s="88"/>
      <c r="O86" s="89"/>
    </row>
    <row r="87" spans="1:15" ht="18" x14ac:dyDescent="0.25">
      <c r="A87" s="71" t="s">
        <v>11</v>
      </c>
      <c r="B87" s="72"/>
      <c r="C87" s="72"/>
      <c r="D87" s="73"/>
      <c r="E87" s="90"/>
      <c r="F87" s="73"/>
      <c r="G87" s="202" t="s">
        <v>47</v>
      </c>
      <c r="H87" s="202"/>
      <c r="I87" s="202"/>
      <c r="J87" s="202"/>
      <c r="K87" s="202"/>
      <c r="L87" s="202"/>
      <c r="M87" s="202"/>
      <c r="N87" s="202"/>
      <c r="O87" s="202"/>
    </row>
    <row r="88" spans="1:15" x14ac:dyDescent="0.25">
      <c r="A88" s="196" t="s">
        <v>45</v>
      </c>
      <c r="B88" s="196"/>
      <c r="C88" s="196"/>
      <c r="D88" s="73"/>
      <c r="E88" s="200" t="s">
        <v>46</v>
      </c>
      <c r="F88" s="73"/>
      <c r="G88" s="63" t="s">
        <v>26</v>
      </c>
      <c r="H88" s="73"/>
      <c r="I88" s="63" t="s">
        <v>27</v>
      </c>
      <c r="J88" s="73"/>
      <c r="K88" s="63" t="s">
        <v>28</v>
      </c>
      <c r="L88" s="73"/>
      <c r="M88" s="63" t="s">
        <v>29</v>
      </c>
      <c r="N88" s="73"/>
      <c r="O88" s="63" t="s">
        <v>30</v>
      </c>
    </row>
    <row r="89" spans="1:15" ht="14.4" thickBot="1" x14ac:dyDescent="0.3">
      <c r="A89" s="196"/>
      <c r="B89" s="196"/>
      <c r="C89" s="196"/>
      <c r="D89" s="74"/>
      <c r="E89" s="201"/>
      <c r="F89" s="75"/>
      <c r="G89" s="64">
        <v>1</v>
      </c>
      <c r="H89" s="75"/>
      <c r="I89" s="64">
        <v>2</v>
      </c>
      <c r="J89" s="75"/>
      <c r="K89" s="64">
        <v>3</v>
      </c>
      <c r="L89" s="75"/>
      <c r="M89" s="64">
        <v>4</v>
      </c>
      <c r="N89" s="75"/>
      <c r="O89" s="64">
        <v>5</v>
      </c>
    </row>
    <row r="90" spans="1:15" ht="12.75" customHeight="1" x14ac:dyDescent="0.45">
      <c r="A90" s="217" t="str">
        <f>A60</f>
        <v>Component 1: Capacity Building of Local NGOs and Parent-Teacher Associations (PTAs)</v>
      </c>
      <c r="B90" s="217"/>
      <c r="C90" s="217"/>
      <c r="D90" s="138"/>
      <c r="E90" s="52"/>
      <c r="F90" s="138"/>
      <c r="G90" s="53"/>
      <c r="H90" s="53"/>
      <c r="I90" s="53"/>
      <c r="J90" s="53"/>
      <c r="K90" s="53"/>
      <c r="L90" s="53"/>
      <c r="M90" s="53"/>
      <c r="N90" s="53"/>
      <c r="O90" s="53"/>
    </row>
    <row r="91" spans="1:15" ht="23.25" customHeight="1" x14ac:dyDescent="0.45">
      <c r="A91" s="216" t="str">
        <f>A61</f>
        <v>Activity 1: Identification and selection appropriate NGOs to form coalition</v>
      </c>
      <c r="B91" s="216"/>
      <c r="C91" s="216"/>
      <c r="D91" s="139"/>
      <c r="E91" s="76">
        <f>SUM(G91:O91)</f>
        <v>17763.398743589743</v>
      </c>
      <c r="F91" s="139"/>
      <c r="G91" s="54">
        <f>G61</f>
        <v>441.66666666666669</v>
      </c>
      <c r="H91" s="77"/>
      <c r="I91" s="54">
        <f>I61</f>
        <v>2200</v>
      </c>
      <c r="J91" s="77"/>
      <c r="K91" s="54">
        <f>K61</f>
        <v>1109.6153846153845</v>
      </c>
      <c r="L91" s="77"/>
      <c r="M91" s="54">
        <f>M61</f>
        <v>12754.469230769231</v>
      </c>
      <c r="N91" s="77"/>
      <c r="O91" s="54">
        <f>O61</f>
        <v>1257.6474615384616</v>
      </c>
    </row>
    <row r="92" spans="1:15" ht="23.25" customHeight="1" x14ac:dyDescent="0.45">
      <c r="A92" s="216" t="str">
        <f>A62</f>
        <v>Activity 2: Capacity building training of LNGOS</v>
      </c>
      <c r="B92" s="216"/>
      <c r="C92" s="216"/>
      <c r="D92" s="139"/>
      <c r="E92" s="78">
        <f>SUM(G92:O92)</f>
        <v>31788.398743589743</v>
      </c>
      <c r="F92" s="139"/>
      <c r="G92" s="54">
        <f t="shared" ref="G92" si="38">G62</f>
        <v>441.66666666666669</v>
      </c>
      <c r="H92" s="79"/>
      <c r="I92" s="54">
        <f t="shared" ref="I92" si="39">I62</f>
        <v>10000</v>
      </c>
      <c r="J92" s="79"/>
      <c r="K92" s="54">
        <f t="shared" ref="K92:K96" si="40">K62</f>
        <v>109.61538461538461</v>
      </c>
      <c r="L92" s="79"/>
      <c r="M92" s="54">
        <f t="shared" ref="M92:M96" si="41">M62</f>
        <v>19979.469230769231</v>
      </c>
      <c r="N92" s="79"/>
      <c r="O92" s="54">
        <f t="shared" ref="O92:O96" si="42">O62</f>
        <v>1257.6474615384616</v>
      </c>
    </row>
    <row r="93" spans="1:15" ht="23.25" customHeight="1" x14ac:dyDescent="0.45">
      <c r="A93" s="216" t="str">
        <f>A63</f>
        <v>Activity 3: Identify appropriate schools with active PTAs</v>
      </c>
      <c r="B93" s="216"/>
      <c r="C93" s="216"/>
      <c r="D93" s="139"/>
      <c r="E93" s="78">
        <f t="shared" ref="E93:E96" si="43">SUM(G93:O93)</f>
        <v>14738.398743589743</v>
      </c>
      <c r="F93" s="139"/>
      <c r="G93" s="54">
        <f t="shared" ref="G93" si="44">G63</f>
        <v>441.66666666666669</v>
      </c>
      <c r="H93" s="79"/>
      <c r="I93" s="54">
        <f t="shared" ref="I93" si="45">I63</f>
        <v>450</v>
      </c>
      <c r="J93" s="79"/>
      <c r="K93" s="54">
        <f t="shared" si="40"/>
        <v>109.61538461538461</v>
      </c>
      <c r="L93" s="79"/>
      <c r="M93" s="54">
        <f t="shared" si="41"/>
        <v>12479.469230769231</v>
      </c>
      <c r="N93" s="79"/>
      <c r="O93" s="54">
        <f t="shared" si="42"/>
        <v>1257.6474615384616</v>
      </c>
    </row>
    <row r="94" spans="1:15" ht="23.25" customHeight="1" x14ac:dyDescent="0.45">
      <c r="A94" s="216" t="str">
        <f t="shared" ref="A94:A96" si="46">A64</f>
        <v>Activity 4: Capacity building of PTAs</v>
      </c>
      <c r="B94" s="216"/>
      <c r="C94" s="216"/>
      <c r="D94" s="139"/>
      <c r="E94" s="78">
        <f t="shared" si="43"/>
        <v>32288.398743589743</v>
      </c>
      <c r="F94" s="139"/>
      <c r="G94" s="54">
        <f t="shared" ref="G94" si="47">G64</f>
        <v>441.66666666666669</v>
      </c>
      <c r="H94" s="79"/>
      <c r="I94" s="54">
        <f t="shared" ref="I94" si="48">I64</f>
        <v>18000</v>
      </c>
      <c r="J94" s="79"/>
      <c r="K94" s="54">
        <f t="shared" si="40"/>
        <v>109.61538461538461</v>
      </c>
      <c r="L94" s="79"/>
      <c r="M94" s="54">
        <f t="shared" si="41"/>
        <v>12479.469230769231</v>
      </c>
      <c r="N94" s="79"/>
      <c r="O94" s="54">
        <f t="shared" si="42"/>
        <v>1257.6474615384616</v>
      </c>
    </row>
    <row r="95" spans="1:15" ht="23.25" customHeight="1" x14ac:dyDescent="0.45">
      <c r="A95" s="216" t="str">
        <f t="shared" si="46"/>
        <v>Activity 5: Distribution sub-grants to LNGOs to carry out awareness raising activities</v>
      </c>
      <c r="B95" s="216"/>
      <c r="C95" s="216"/>
      <c r="D95" s="139"/>
      <c r="E95" s="78">
        <f t="shared" si="43"/>
        <v>19688.398743589743</v>
      </c>
      <c r="F95" s="139"/>
      <c r="G95" s="54">
        <f t="shared" ref="G95" si="49">G65</f>
        <v>441.66666666666669</v>
      </c>
      <c r="H95" s="79"/>
      <c r="I95" s="54">
        <f t="shared" ref="I95" si="50">I65</f>
        <v>5400</v>
      </c>
      <c r="J95" s="79"/>
      <c r="K95" s="54">
        <f t="shared" si="40"/>
        <v>109.61538461538461</v>
      </c>
      <c r="L95" s="79"/>
      <c r="M95" s="54">
        <f t="shared" si="41"/>
        <v>12479.469230769231</v>
      </c>
      <c r="N95" s="79"/>
      <c r="O95" s="54">
        <f t="shared" si="42"/>
        <v>1257.6474615384616</v>
      </c>
    </row>
    <row r="96" spans="1:15" ht="23.25" customHeight="1" x14ac:dyDescent="0.45">
      <c r="A96" s="216" t="str">
        <f t="shared" si="46"/>
        <v xml:space="preserve">Activity 6: Preparatory Work for Social Audit (Strategy Planning and definition of evaluation indicators) </v>
      </c>
      <c r="B96" s="216"/>
      <c r="C96" s="216"/>
      <c r="D96" s="139"/>
      <c r="E96" s="78">
        <f t="shared" si="43"/>
        <v>15138.398743589743</v>
      </c>
      <c r="F96" s="139"/>
      <c r="G96" s="54">
        <f t="shared" ref="G96" si="51">G66</f>
        <v>441.66666666666669</v>
      </c>
      <c r="H96" s="79"/>
      <c r="I96" s="54">
        <f t="shared" ref="I96" si="52">I66</f>
        <v>850</v>
      </c>
      <c r="J96" s="79"/>
      <c r="K96" s="54">
        <f t="shared" si="40"/>
        <v>109.61538461538461</v>
      </c>
      <c r="L96" s="79"/>
      <c r="M96" s="54">
        <f t="shared" si="41"/>
        <v>12479.469230769231</v>
      </c>
      <c r="N96" s="79"/>
      <c r="O96" s="54">
        <f t="shared" si="42"/>
        <v>1257.6474615384616</v>
      </c>
    </row>
    <row r="97" spans="1:15" ht="23.25" customHeight="1" x14ac:dyDescent="0.45">
      <c r="A97" s="220" t="str">
        <f t="shared" ref="A97:A102" si="53">A67</f>
        <v>Total of Component 1</v>
      </c>
      <c r="B97" s="220"/>
      <c r="C97" s="220"/>
      <c r="D97" s="140"/>
      <c r="E97" s="80">
        <f>SUM(G97:O97)</f>
        <v>131405.39246153846</v>
      </c>
      <c r="F97" s="141"/>
      <c r="G97" s="81">
        <f>SUM(G91:G96)</f>
        <v>2650</v>
      </c>
      <c r="H97" s="81"/>
      <c r="I97" s="81">
        <f>SUM(I91:I96)</f>
        <v>36900</v>
      </c>
      <c r="J97" s="81"/>
      <c r="K97" s="81">
        <f>SUM(K91:K96)</f>
        <v>1657.6923076923072</v>
      </c>
      <c r="L97" s="81"/>
      <c r="M97" s="81">
        <f>SUM(M91:M96)</f>
        <v>82651.815384615387</v>
      </c>
      <c r="N97" s="81"/>
      <c r="O97" s="81">
        <f>SUM(O91:O96)</f>
        <v>7545.8847692307691</v>
      </c>
    </row>
    <row r="98" spans="1:15" ht="23.25" customHeight="1" x14ac:dyDescent="0.45">
      <c r="A98" s="217" t="str">
        <f t="shared" si="53"/>
        <v>Component 2: Increasing Social Accountability of national government towards stakeholders in the education sector</v>
      </c>
      <c r="B98" s="217"/>
      <c r="C98" s="217"/>
      <c r="D98" s="138"/>
      <c r="E98" s="52"/>
      <c r="F98" s="138"/>
      <c r="G98" s="53"/>
      <c r="H98" s="53"/>
      <c r="I98" s="53"/>
      <c r="J98" s="53"/>
      <c r="K98" s="53"/>
      <c r="L98" s="53"/>
      <c r="M98" s="53"/>
      <c r="N98" s="53"/>
      <c r="O98" s="53"/>
    </row>
    <row r="99" spans="1:15" ht="23.25" customHeight="1" x14ac:dyDescent="0.45">
      <c r="A99" s="216" t="str">
        <f t="shared" si="53"/>
        <v>Activity 1: Evaluation &amp; Monitroing of quality of Government services in secondary education sector (Social Audit)</v>
      </c>
      <c r="B99" s="216"/>
      <c r="C99" s="216"/>
      <c r="D99" s="139"/>
      <c r="E99" s="76">
        <f>SUM(G99:O99)</f>
        <v>16571.732076923079</v>
      </c>
      <c r="F99" s="139"/>
      <c r="G99" s="54">
        <f>G69</f>
        <v>2600</v>
      </c>
      <c r="H99" s="77"/>
      <c r="I99" s="54">
        <f>I69</f>
        <v>750</v>
      </c>
      <c r="J99" s="77"/>
      <c r="K99" s="54">
        <f>K69</f>
        <v>109.61538461538461</v>
      </c>
      <c r="L99" s="77"/>
      <c r="M99" s="54">
        <f>M69</f>
        <v>11854.469230769231</v>
      </c>
      <c r="N99" s="77"/>
      <c r="O99" s="54">
        <f>O69</f>
        <v>1257.6474615384616</v>
      </c>
    </row>
    <row r="100" spans="1:15" ht="23.25" customHeight="1" x14ac:dyDescent="0.45">
      <c r="A100" s="216" t="str">
        <f t="shared" si="53"/>
        <v xml:space="preserve">Activity 2: Publication of results of social audit  </v>
      </c>
      <c r="B100" s="216"/>
      <c r="C100" s="216"/>
      <c r="D100" s="139"/>
      <c r="E100" s="78">
        <f>SUM(G100:O100)</f>
        <v>17271.732076923079</v>
      </c>
      <c r="F100" s="139"/>
      <c r="G100" s="54">
        <f t="shared" ref="G100" si="54">G70</f>
        <v>2600</v>
      </c>
      <c r="H100" s="79"/>
      <c r="I100" s="54">
        <f t="shared" ref="I100" si="55">I70</f>
        <v>3825</v>
      </c>
      <c r="J100" s="79"/>
      <c r="K100" s="54">
        <f t="shared" ref="K100:K102" si="56">K70</f>
        <v>109.61538461538461</v>
      </c>
      <c r="L100" s="79"/>
      <c r="M100" s="54">
        <f t="shared" ref="M100:M102" si="57">M70</f>
        <v>9479.4692307692312</v>
      </c>
      <c r="N100" s="79"/>
      <c r="O100" s="54">
        <f t="shared" ref="O100:O102" si="58">O70</f>
        <v>1257.6474615384616</v>
      </c>
    </row>
    <row r="101" spans="1:15" ht="23.25" customHeight="1" x14ac:dyDescent="0.45">
      <c r="A101" s="216" t="str">
        <f t="shared" si="53"/>
        <v xml:space="preserve">Activity 3: Participatory Road-map drafting and Budgeting </v>
      </c>
      <c r="B101" s="216"/>
      <c r="C101" s="216"/>
      <c r="D101" s="139"/>
      <c r="E101" s="78">
        <f t="shared" ref="E101:E102" si="59">SUM(G101:O101)</f>
        <v>18221.732076923076</v>
      </c>
      <c r="F101" s="139"/>
      <c r="G101" s="54">
        <f t="shared" ref="G101" si="60">G71</f>
        <v>2600</v>
      </c>
      <c r="H101" s="79"/>
      <c r="I101" s="54">
        <f t="shared" ref="I101" si="61">I71</f>
        <v>4275</v>
      </c>
      <c r="J101" s="79"/>
      <c r="K101" s="54">
        <f t="shared" si="56"/>
        <v>609.61538461538464</v>
      </c>
      <c r="L101" s="79"/>
      <c r="M101" s="54">
        <f t="shared" si="57"/>
        <v>9479.4692307692312</v>
      </c>
      <c r="N101" s="79"/>
      <c r="O101" s="54">
        <f t="shared" si="58"/>
        <v>1257.6474615384616</v>
      </c>
    </row>
    <row r="102" spans="1:15" ht="23.25" customHeight="1" x14ac:dyDescent="0.45">
      <c r="A102" s="216" t="str">
        <f t="shared" si="53"/>
        <v xml:space="preserve">Activity 4: Create feedback page on Ministry of Education website </v>
      </c>
      <c r="B102" s="216"/>
      <c r="C102" s="216"/>
      <c r="D102" s="139"/>
      <c r="E102" s="78">
        <f t="shared" si="59"/>
        <v>15321.732076923077</v>
      </c>
      <c r="F102" s="139"/>
      <c r="G102" s="54">
        <f t="shared" ref="G102" si="62">G72</f>
        <v>2600</v>
      </c>
      <c r="H102" s="79"/>
      <c r="I102" s="54">
        <f t="shared" ref="I102" si="63">I72</f>
        <v>1875</v>
      </c>
      <c r="J102" s="79"/>
      <c r="K102" s="54">
        <f t="shared" si="56"/>
        <v>109.61538461538461</v>
      </c>
      <c r="L102" s="79"/>
      <c r="M102" s="54">
        <f t="shared" si="57"/>
        <v>9479.4692307692312</v>
      </c>
      <c r="N102" s="79"/>
      <c r="O102" s="54">
        <f t="shared" si="58"/>
        <v>1257.6474615384616</v>
      </c>
    </row>
    <row r="103" spans="1:15" ht="23.25" customHeight="1" x14ac:dyDescent="0.45">
      <c r="A103" s="220" t="str">
        <f t="shared" ref="A103:A112" si="64">A73</f>
        <v>Total of Component 2</v>
      </c>
      <c r="B103" s="220"/>
      <c r="C103" s="220"/>
      <c r="D103" s="140"/>
      <c r="E103" s="80">
        <f>SUM(G103:O103)</f>
        <v>67386.928307692317</v>
      </c>
      <c r="F103" s="141"/>
      <c r="G103" s="81">
        <f>SUM(G99:G102)</f>
        <v>10400</v>
      </c>
      <c r="H103" s="81"/>
      <c r="I103" s="81">
        <f>SUM(I99:I102)</f>
        <v>10725</v>
      </c>
      <c r="J103" s="81"/>
      <c r="K103" s="81">
        <f>SUM(K99:K102)</f>
        <v>938.46153846153845</v>
      </c>
      <c r="L103" s="81"/>
      <c r="M103" s="81">
        <f>SUM(M99:M102)</f>
        <v>40292.876923076925</v>
      </c>
      <c r="N103" s="81"/>
      <c r="O103" s="81">
        <f>SUM(O99:O102)</f>
        <v>5030.5898461538463</v>
      </c>
    </row>
    <row r="104" spans="1:15" ht="23.25" customHeight="1" x14ac:dyDescent="0.45">
      <c r="A104" s="217" t="str">
        <f t="shared" si="64"/>
        <v xml:space="preserve">Component 3: </v>
      </c>
      <c r="B104" s="217"/>
      <c r="C104" s="217"/>
      <c r="D104" s="139"/>
      <c r="E104" s="52"/>
      <c r="F104" s="138"/>
      <c r="G104" s="53"/>
      <c r="H104" s="53"/>
      <c r="I104" s="53"/>
      <c r="J104" s="53"/>
      <c r="K104" s="53"/>
      <c r="L104" s="53"/>
      <c r="M104" s="53"/>
      <c r="N104" s="53"/>
      <c r="O104" s="53"/>
    </row>
    <row r="105" spans="1:15" ht="23.25" customHeight="1" x14ac:dyDescent="0.45">
      <c r="A105" s="216" t="str">
        <f t="shared" si="64"/>
        <v xml:space="preserve">Activity 1: </v>
      </c>
      <c r="B105" s="216"/>
      <c r="C105" s="216"/>
      <c r="D105" s="139"/>
      <c r="E105" s="76">
        <f>SUM(G105:O105)</f>
        <v>0</v>
      </c>
      <c r="F105" s="139"/>
      <c r="G105" s="54">
        <f>G75</f>
        <v>0</v>
      </c>
      <c r="H105" s="77"/>
      <c r="I105" s="54">
        <f>I75</f>
        <v>0</v>
      </c>
      <c r="J105" s="77"/>
      <c r="K105" s="54">
        <f>K75</f>
        <v>0</v>
      </c>
      <c r="L105" s="77"/>
      <c r="M105" s="54">
        <f>M75</f>
        <v>0</v>
      </c>
      <c r="N105" s="77"/>
      <c r="O105" s="54">
        <f>O75</f>
        <v>0</v>
      </c>
    </row>
    <row r="106" spans="1:15" ht="23.25" customHeight="1" x14ac:dyDescent="0.45">
      <c r="A106" s="216" t="str">
        <f t="shared" si="64"/>
        <v xml:space="preserve">Activity 2: </v>
      </c>
      <c r="B106" s="216"/>
      <c r="C106" s="216"/>
      <c r="D106" s="139"/>
      <c r="E106" s="78">
        <f>SUM(G106:O106)</f>
        <v>0</v>
      </c>
      <c r="F106" s="139"/>
      <c r="G106" s="54">
        <f>G76</f>
        <v>0</v>
      </c>
      <c r="H106" s="79"/>
      <c r="I106" s="54">
        <f>I76</f>
        <v>0</v>
      </c>
      <c r="J106" s="79"/>
      <c r="K106" s="54">
        <f>K76</f>
        <v>0</v>
      </c>
      <c r="L106" s="79"/>
      <c r="M106" s="54">
        <f>M76</f>
        <v>0</v>
      </c>
      <c r="N106" s="79"/>
      <c r="O106" s="54">
        <f>O76</f>
        <v>0</v>
      </c>
    </row>
    <row r="107" spans="1:15" ht="23.25" customHeight="1" x14ac:dyDescent="0.45">
      <c r="A107" s="216" t="str">
        <f t="shared" si="64"/>
        <v xml:space="preserve">Activity 3: </v>
      </c>
      <c r="B107" s="216"/>
      <c r="C107" s="216"/>
      <c r="D107" s="139"/>
      <c r="E107" s="52">
        <f>SUM(G107:O107)</f>
        <v>0</v>
      </c>
      <c r="F107" s="139"/>
      <c r="G107" s="54">
        <f>G77</f>
        <v>0</v>
      </c>
      <c r="H107" s="53"/>
      <c r="I107" s="54">
        <f>I77</f>
        <v>0</v>
      </c>
      <c r="J107" s="53"/>
      <c r="K107" s="54">
        <f>K77</f>
        <v>0</v>
      </c>
      <c r="L107" s="53"/>
      <c r="M107" s="54">
        <f>M77</f>
        <v>0</v>
      </c>
      <c r="N107" s="53"/>
      <c r="O107" s="54">
        <f>O77</f>
        <v>0</v>
      </c>
    </row>
    <row r="108" spans="1:15" ht="23.25" customHeight="1" x14ac:dyDescent="0.45">
      <c r="A108" s="220" t="str">
        <f t="shared" si="64"/>
        <v>Total of Component 3</v>
      </c>
      <c r="B108" s="220"/>
      <c r="C108" s="220"/>
      <c r="D108" s="142"/>
      <c r="E108" s="80">
        <f>SUM(G108:O108)</f>
        <v>0</v>
      </c>
      <c r="F108" s="141"/>
      <c r="G108" s="81">
        <f>SUM(G105:G107)</f>
        <v>0</v>
      </c>
      <c r="H108" s="81"/>
      <c r="I108" s="81">
        <f>SUM(I105:I107)</f>
        <v>0</v>
      </c>
      <c r="J108" s="81"/>
      <c r="K108" s="81">
        <f>SUM(K105:K107)</f>
        <v>0</v>
      </c>
      <c r="L108" s="81"/>
      <c r="M108" s="81">
        <f>SUM(M105:M107)</f>
        <v>0</v>
      </c>
      <c r="N108" s="81"/>
      <c r="O108" s="81">
        <f>SUM(O105:O107)</f>
        <v>0</v>
      </c>
    </row>
    <row r="109" spans="1:15" ht="23.25" customHeight="1" x14ac:dyDescent="0.45">
      <c r="A109" s="217" t="str">
        <f t="shared" si="64"/>
        <v>Component: Knowledge &amp; Learning</v>
      </c>
      <c r="B109" s="217"/>
      <c r="C109" s="217"/>
      <c r="D109" s="139"/>
      <c r="E109" s="52"/>
      <c r="F109" s="138"/>
      <c r="G109" s="53"/>
      <c r="H109" s="53"/>
      <c r="I109" s="53"/>
      <c r="J109" s="53"/>
      <c r="K109" s="53"/>
      <c r="L109" s="53"/>
      <c r="M109" s="53"/>
      <c r="N109" s="53"/>
      <c r="O109" s="53"/>
    </row>
    <row r="110" spans="1:15" ht="23.25" customHeight="1" x14ac:dyDescent="0.45">
      <c r="A110" s="216" t="str">
        <f t="shared" si="64"/>
        <v>Activity 1: Project progress monitoring</v>
      </c>
      <c r="B110" s="216"/>
      <c r="C110" s="216"/>
      <c r="D110" s="139"/>
      <c r="E110" s="76">
        <f>SUM(G110:O110)</f>
        <v>22705.065410256411</v>
      </c>
      <c r="F110" s="139"/>
      <c r="G110" s="54">
        <f>G80</f>
        <v>583.33333333333337</v>
      </c>
      <c r="H110" s="77"/>
      <c r="I110" s="54">
        <f>I80</f>
        <v>0</v>
      </c>
      <c r="J110" s="77"/>
      <c r="K110" s="54">
        <f>K80</f>
        <v>109.61538461538461</v>
      </c>
      <c r="L110" s="77"/>
      <c r="M110" s="54">
        <f>M80</f>
        <v>20754.469230769231</v>
      </c>
      <c r="N110" s="77"/>
      <c r="O110" s="54">
        <f>O80</f>
        <v>1257.6474615384616</v>
      </c>
    </row>
    <row r="111" spans="1:15" ht="23.25" customHeight="1" x14ac:dyDescent="0.45">
      <c r="A111" s="216" t="str">
        <f t="shared" si="64"/>
        <v xml:space="preserve">Activity 2: Creation forum for debate between existing coalitions of NGOs </v>
      </c>
      <c r="B111" s="216"/>
      <c r="C111" s="216"/>
      <c r="D111" s="139"/>
      <c r="E111" s="78">
        <f>SUM(G111:O111)</f>
        <v>13430.065410256411</v>
      </c>
      <c r="F111" s="139"/>
      <c r="G111" s="54">
        <f t="shared" ref="G111" si="65">G81</f>
        <v>583.33333333333337</v>
      </c>
      <c r="H111" s="79"/>
      <c r="I111" s="54">
        <f t="shared" ref="I111" si="66">I81</f>
        <v>1500</v>
      </c>
      <c r="J111" s="79"/>
      <c r="K111" s="54">
        <f t="shared" ref="K111:K112" si="67">K81</f>
        <v>109.61538461538461</v>
      </c>
      <c r="L111" s="79"/>
      <c r="M111" s="54">
        <f t="shared" ref="M111:M112" si="68">M81</f>
        <v>9979.4692307692312</v>
      </c>
      <c r="N111" s="79"/>
      <c r="O111" s="54">
        <f t="shared" ref="O111:O112" si="69">O81</f>
        <v>1257.6474615384616</v>
      </c>
    </row>
    <row r="112" spans="1:15" ht="23.25" customHeight="1" x14ac:dyDescent="0.45">
      <c r="A112" s="216" t="str">
        <f t="shared" si="64"/>
        <v xml:space="preserve">Activity 3:  Incorporate REACH mapping tool to analyse improvements and developments </v>
      </c>
      <c r="B112" s="216"/>
      <c r="C112" s="216"/>
      <c r="D112" s="139"/>
      <c r="E112" s="78">
        <f>SUM(G112:O112)</f>
        <v>14985.065410256411</v>
      </c>
      <c r="F112" s="139"/>
      <c r="G112" s="54">
        <f t="shared" ref="G112" si="70">G82</f>
        <v>3083.3333333333335</v>
      </c>
      <c r="H112" s="53"/>
      <c r="I112" s="54">
        <f t="shared" ref="I112" si="71">I82</f>
        <v>0</v>
      </c>
      <c r="J112" s="53"/>
      <c r="K112" s="54">
        <f t="shared" si="67"/>
        <v>109.61538461538461</v>
      </c>
      <c r="L112" s="53"/>
      <c r="M112" s="54">
        <f t="shared" si="68"/>
        <v>10534.469230769231</v>
      </c>
      <c r="N112" s="53"/>
      <c r="O112" s="54">
        <f t="shared" si="69"/>
        <v>1257.6474615384616</v>
      </c>
    </row>
    <row r="113" spans="1:15" ht="23.25" customHeight="1" thickBot="1" x14ac:dyDescent="0.5">
      <c r="A113" s="218" t="s">
        <v>35</v>
      </c>
      <c r="B113" s="218"/>
      <c r="C113" s="218"/>
      <c r="D113" s="140"/>
      <c r="E113" s="82">
        <f>SUM(G113:O113)</f>
        <v>51120.196230769237</v>
      </c>
      <c r="F113" s="143"/>
      <c r="G113" s="83">
        <f>SUM(G110:G112)</f>
        <v>4250</v>
      </c>
      <c r="H113" s="83"/>
      <c r="I113" s="83">
        <f>SUM(I110:I112)</f>
        <v>1500</v>
      </c>
      <c r="J113" s="83"/>
      <c r="K113" s="83">
        <f>SUM(K110:K112)</f>
        <v>328.84615384615381</v>
      </c>
      <c r="L113" s="83"/>
      <c r="M113" s="83">
        <f>SUM(M110:M112)</f>
        <v>41268.407692307694</v>
      </c>
      <c r="N113" s="83"/>
      <c r="O113" s="83">
        <f>SUM(O110:O112)</f>
        <v>3772.942384615385</v>
      </c>
    </row>
    <row r="114" spans="1:15" ht="23.25" customHeight="1" thickTop="1" thickBot="1" x14ac:dyDescent="0.5">
      <c r="A114" s="219" t="s">
        <v>4</v>
      </c>
      <c r="B114" s="219"/>
      <c r="C114" s="219"/>
      <c r="D114" s="139"/>
      <c r="E114" s="84">
        <f>E97+E103+E108+E113</f>
        <v>249912.51700000002</v>
      </c>
      <c r="F114" s="144"/>
      <c r="G114" s="85">
        <f>G97+G103+G108+G113</f>
        <v>17300</v>
      </c>
      <c r="H114" s="85"/>
      <c r="I114" s="85">
        <f>I97+I103+I108+I113</f>
        <v>49125</v>
      </c>
      <c r="J114" s="85"/>
      <c r="K114" s="85">
        <f>K97+K103+K108+K113</f>
        <v>2924.9999999999995</v>
      </c>
      <c r="L114" s="85"/>
      <c r="M114" s="85">
        <f>M97+M103+M108+M113</f>
        <v>164213.1</v>
      </c>
      <c r="N114" s="85"/>
      <c r="O114" s="85">
        <f>O97+O103+O108+O113</f>
        <v>16349.417000000001</v>
      </c>
    </row>
    <row r="115" spans="1:15" ht="24" customHeight="1" x14ac:dyDescent="0.45">
      <c r="A115" s="223" t="s">
        <v>36</v>
      </c>
      <c r="B115" s="223"/>
      <c r="C115" s="223"/>
      <c r="D115" s="139"/>
      <c r="E115" s="86">
        <f>SUM(G114:O114)/E114</f>
        <v>0.99999999999999989</v>
      </c>
      <c r="F115" s="139"/>
      <c r="G115" s="87">
        <f>G114/$E$114</f>
        <v>6.9224223771072652E-2</v>
      </c>
      <c r="H115" s="87"/>
      <c r="I115" s="87">
        <f>I114/$E$114</f>
        <v>0.19656878570832045</v>
      </c>
      <c r="J115" s="87"/>
      <c r="K115" s="87">
        <f>K114/$E$114</f>
        <v>1.1704095637594652E-2</v>
      </c>
      <c r="L115" s="87"/>
      <c r="M115" s="87">
        <f>M114/$E$114</f>
        <v>0.65708233413534867</v>
      </c>
      <c r="N115" s="87"/>
      <c r="O115" s="87">
        <f>O114/$E$114</f>
        <v>6.5420560747663545E-2</v>
      </c>
    </row>
    <row r="116" spans="1:15" x14ac:dyDescent="0.25">
      <c r="A116" s="88"/>
      <c r="B116" s="88"/>
      <c r="C116" s="88"/>
      <c r="D116" s="88"/>
      <c r="E116" s="89"/>
      <c r="F116" s="88"/>
      <c r="G116" s="89"/>
      <c r="H116" s="88"/>
      <c r="I116" s="89"/>
      <c r="J116" s="88"/>
      <c r="K116" s="89"/>
      <c r="L116" s="88"/>
      <c r="M116" s="89"/>
      <c r="N116" s="88"/>
      <c r="O116" s="89"/>
    </row>
    <row r="117" spans="1:15" ht="18" x14ac:dyDescent="0.25">
      <c r="A117" s="71" t="s">
        <v>12</v>
      </c>
      <c r="B117" s="72"/>
      <c r="C117" s="72"/>
      <c r="D117" s="73"/>
      <c r="E117" s="90"/>
      <c r="F117" s="73"/>
      <c r="G117" s="202" t="s">
        <v>47</v>
      </c>
      <c r="H117" s="202"/>
      <c r="I117" s="202"/>
      <c r="J117" s="202"/>
      <c r="K117" s="202"/>
      <c r="L117" s="202"/>
      <c r="M117" s="202"/>
      <c r="N117" s="202"/>
      <c r="O117" s="202"/>
    </row>
    <row r="118" spans="1:15" x14ac:dyDescent="0.25">
      <c r="A118" s="196" t="s">
        <v>45</v>
      </c>
      <c r="B118" s="196"/>
      <c r="C118" s="196"/>
      <c r="D118" s="73"/>
      <c r="E118" s="200" t="s">
        <v>46</v>
      </c>
      <c r="F118" s="73"/>
      <c r="G118" s="63" t="s">
        <v>26</v>
      </c>
      <c r="H118" s="73"/>
      <c r="I118" s="63" t="s">
        <v>27</v>
      </c>
      <c r="J118" s="73"/>
      <c r="K118" s="63" t="s">
        <v>28</v>
      </c>
      <c r="L118" s="73"/>
      <c r="M118" s="63" t="s">
        <v>29</v>
      </c>
      <c r="N118" s="73"/>
      <c r="O118" s="63" t="s">
        <v>30</v>
      </c>
    </row>
    <row r="119" spans="1:15" ht="14.4" thickBot="1" x14ac:dyDescent="0.3">
      <c r="A119" s="196"/>
      <c r="B119" s="196"/>
      <c r="C119" s="196"/>
      <c r="D119" s="74"/>
      <c r="E119" s="201"/>
      <c r="F119" s="75"/>
      <c r="G119" s="64">
        <v>1</v>
      </c>
      <c r="H119" s="75"/>
      <c r="I119" s="64">
        <v>2</v>
      </c>
      <c r="J119" s="75"/>
      <c r="K119" s="64">
        <v>3</v>
      </c>
      <c r="L119" s="75"/>
      <c r="M119" s="64">
        <v>4</v>
      </c>
      <c r="N119" s="75"/>
      <c r="O119" s="64">
        <v>5</v>
      </c>
    </row>
    <row r="120" spans="1:15" ht="23.4" x14ac:dyDescent="0.45">
      <c r="A120" s="217" t="str">
        <f>A60</f>
        <v>Component 1: Capacity Building of Local NGOs and Parent-Teacher Associations (PTAs)</v>
      </c>
      <c r="B120" s="217"/>
      <c r="C120" s="217"/>
      <c r="D120" s="138"/>
      <c r="E120" s="52"/>
      <c r="F120" s="138"/>
      <c r="G120" s="53"/>
      <c r="H120" s="53"/>
      <c r="I120" s="53"/>
      <c r="J120" s="53"/>
      <c r="K120" s="53"/>
      <c r="L120" s="53"/>
      <c r="M120" s="53"/>
      <c r="N120" s="53"/>
      <c r="O120" s="53"/>
    </row>
    <row r="121" spans="1:15" ht="23.4" x14ac:dyDescent="0.45">
      <c r="A121" s="216" t="str">
        <f>A61</f>
        <v>Activity 1: Identification and selection appropriate NGOs to form coalition</v>
      </c>
      <c r="B121" s="216"/>
      <c r="C121" s="216"/>
      <c r="D121" s="139"/>
      <c r="E121" s="76">
        <f>SUM(G121:O121)</f>
        <v>17763.398743589743</v>
      </c>
      <c r="F121" s="139"/>
      <c r="G121" s="54">
        <f>G91</f>
        <v>441.66666666666669</v>
      </c>
      <c r="H121" s="77"/>
      <c r="I121" s="54">
        <f>I91</f>
        <v>2200</v>
      </c>
      <c r="J121" s="77"/>
      <c r="K121" s="54">
        <f>K91</f>
        <v>1109.6153846153845</v>
      </c>
      <c r="L121" s="77"/>
      <c r="M121" s="54">
        <f>M91</f>
        <v>12754.469230769231</v>
      </c>
      <c r="N121" s="77"/>
      <c r="O121" s="54">
        <f>O91</f>
        <v>1257.6474615384616</v>
      </c>
    </row>
    <row r="122" spans="1:15" ht="23.25" customHeight="1" x14ac:dyDescent="0.45">
      <c r="A122" s="216" t="str">
        <f>A62</f>
        <v>Activity 2: Capacity building training of LNGOS</v>
      </c>
      <c r="B122" s="216"/>
      <c r="C122" s="216"/>
      <c r="D122" s="139"/>
      <c r="E122" s="78">
        <f>SUM(G122:O122)</f>
        <v>31788.398743589743</v>
      </c>
      <c r="F122" s="139"/>
      <c r="G122" s="54">
        <f t="shared" ref="G122" si="72">G92</f>
        <v>441.66666666666669</v>
      </c>
      <c r="H122" s="79"/>
      <c r="I122" s="54">
        <f t="shared" ref="I122" si="73">I92</f>
        <v>10000</v>
      </c>
      <c r="J122" s="79"/>
      <c r="K122" s="54">
        <f t="shared" ref="K122:K126" si="74">K92</f>
        <v>109.61538461538461</v>
      </c>
      <c r="L122" s="79"/>
      <c r="M122" s="54">
        <f t="shared" ref="M122:M126" si="75">M92</f>
        <v>19979.469230769231</v>
      </c>
      <c r="N122" s="79"/>
      <c r="O122" s="54">
        <f t="shared" ref="O122:O126" si="76">O92</f>
        <v>1257.6474615384616</v>
      </c>
    </row>
    <row r="123" spans="1:15" ht="23.25" customHeight="1" x14ac:dyDescent="0.45">
      <c r="A123" s="216" t="str">
        <f>A63</f>
        <v>Activity 3: Identify appropriate schools with active PTAs</v>
      </c>
      <c r="B123" s="216"/>
      <c r="C123" s="216"/>
      <c r="D123" s="139"/>
      <c r="E123" s="78">
        <f t="shared" ref="E123:E126" si="77">SUM(G123:O123)</f>
        <v>14738.398743589743</v>
      </c>
      <c r="F123" s="139"/>
      <c r="G123" s="54">
        <f t="shared" ref="G123" si="78">G93</f>
        <v>441.66666666666669</v>
      </c>
      <c r="H123" s="79"/>
      <c r="I123" s="54">
        <f t="shared" ref="I123" si="79">I93</f>
        <v>450</v>
      </c>
      <c r="J123" s="79"/>
      <c r="K123" s="54">
        <f t="shared" si="74"/>
        <v>109.61538461538461</v>
      </c>
      <c r="L123" s="79"/>
      <c r="M123" s="54">
        <f t="shared" si="75"/>
        <v>12479.469230769231</v>
      </c>
      <c r="N123" s="79"/>
      <c r="O123" s="54">
        <f t="shared" si="76"/>
        <v>1257.6474615384616</v>
      </c>
    </row>
    <row r="124" spans="1:15" ht="23.25" customHeight="1" x14ac:dyDescent="0.45">
      <c r="A124" s="216" t="str">
        <f t="shared" ref="A124:A126" si="80">A64</f>
        <v>Activity 4: Capacity building of PTAs</v>
      </c>
      <c r="B124" s="216"/>
      <c r="C124" s="216"/>
      <c r="D124" s="139"/>
      <c r="E124" s="78">
        <f t="shared" si="77"/>
        <v>32288.398743589743</v>
      </c>
      <c r="F124" s="139"/>
      <c r="G124" s="54">
        <f t="shared" ref="G124" si="81">G94</f>
        <v>441.66666666666669</v>
      </c>
      <c r="H124" s="79"/>
      <c r="I124" s="54">
        <f t="shared" ref="I124" si="82">I94</f>
        <v>18000</v>
      </c>
      <c r="J124" s="79"/>
      <c r="K124" s="54">
        <f t="shared" si="74"/>
        <v>109.61538461538461</v>
      </c>
      <c r="L124" s="79"/>
      <c r="M124" s="54">
        <f t="shared" si="75"/>
        <v>12479.469230769231</v>
      </c>
      <c r="N124" s="79"/>
      <c r="O124" s="54">
        <f t="shared" si="76"/>
        <v>1257.6474615384616</v>
      </c>
    </row>
    <row r="125" spans="1:15" ht="23.25" customHeight="1" x14ac:dyDescent="0.45">
      <c r="A125" s="216" t="str">
        <f t="shared" si="80"/>
        <v>Activity 5: Distribution sub-grants to LNGOs to carry out awareness raising activities</v>
      </c>
      <c r="B125" s="216"/>
      <c r="C125" s="216"/>
      <c r="D125" s="139"/>
      <c r="E125" s="78">
        <f t="shared" si="77"/>
        <v>19688.398743589743</v>
      </c>
      <c r="F125" s="139"/>
      <c r="G125" s="54">
        <f t="shared" ref="G125" si="83">G95</f>
        <v>441.66666666666669</v>
      </c>
      <c r="H125" s="79"/>
      <c r="I125" s="54">
        <f t="shared" ref="I125" si="84">I95</f>
        <v>5400</v>
      </c>
      <c r="J125" s="79"/>
      <c r="K125" s="54">
        <f t="shared" si="74"/>
        <v>109.61538461538461</v>
      </c>
      <c r="L125" s="79"/>
      <c r="M125" s="54">
        <f t="shared" si="75"/>
        <v>12479.469230769231</v>
      </c>
      <c r="N125" s="79"/>
      <c r="O125" s="54">
        <f t="shared" si="76"/>
        <v>1257.6474615384616</v>
      </c>
    </row>
    <row r="126" spans="1:15" ht="23.25" customHeight="1" x14ac:dyDescent="0.45">
      <c r="A126" s="216" t="str">
        <f t="shared" si="80"/>
        <v xml:space="preserve">Activity 6: Preparatory Work for Social Audit (Strategy Planning and definition of evaluation indicators) </v>
      </c>
      <c r="B126" s="216"/>
      <c r="C126" s="216"/>
      <c r="D126" s="139"/>
      <c r="E126" s="78">
        <f t="shared" si="77"/>
        <v>15138.398743589743</v>
      </c>
      <c r="F126" s="139"/>
      <c r="G126" s="54">
        <f t="shared" ref="G126" si="85">G96</f>
        <v>441.66666666666669</v>
      </c>
      <c r="H126" s="79"/>
      <c r="I126" s="54">
        <f t="shared" ref="I126" si="86">I96</f>
        <v>850</v>
      </c>
      <c r="J126" s="79"/>
      <c r="K126" s="54">
        <f t="shared" si="74"/>
        <v>109.61538461538461</v>
      </c>
      <c r="L126" s="79"/>
      <c r="M126" s="54">
        <f t="shared" si="75"/>
        <v>12479.469230769231</v>
      </c>
      <c r="N126" s="79"/>
      <c r="O126" s="54">
        <f t="shared" si="76"/>
        <v>1257.6474615384616</v>
      </c>
    </row>
    <row r="127" spans="1:15" ht="23.4" x14ac:dyDescent="0.45">
      <c r="A127" s="212" t="s">
        <v>31</v>
      </c>
      <c r="B127" s="212"/>
      <c r="C127" s="212"/>
      <c r="D127" s="140"/>
      <c r="E127" s="80">
        <f>SUM(G127:O127)</f>
        <v>131405.39246153846</v>
      </c>
      <c r="F127" s="141"/>
      <c r="G127" s="81">
        <f>SUM(G121:G126)</f>
        <v>2650</v>
      </c>
      <c r="H127" s="81"/>
      <c r="I127" s="81">
        <f>SUM(I121:I126)</f>
        <v>36900</v>
      </c>
      <c r="J127" s="81"/>
      <c r="K127" s="81">
        <f>SUM(K121:K126)</f>
        <v>1657.6923076923072</v>
      </c>
      <c r="L127" s="81"/>
      <c r="M127" s="81">
        <f>SUM(M121:M126)</f>
        <v>82651.815384615387</v>
      </c>
      <c r="N127" s="81"/>
      <c r="O127" s="81">
        <f>SUM(O121:O126)</f>
        <v>7545.8847692307691</v>
      </c>
    </row>
    <row r="128" spans="1:15" ht="23.4" x14ac:dyDescent="0.45">
      <c r="A128" s="217" t="str">
        <f>A68</f>
        <v>Component 2: Increasing Social Accountability of national government towards stakeholders in the education sector</v>
      </c>
      <c r="B128" s="217"/>
      <c r="C128" s="217"/>
      <c r="D128" s="138"/>
      <c r="E128" s="52"/>
      <c r="F128" s="138"/>
      <c r="G128" s="53"/>
      <c r="H128" s="53"/>
      <c r="I128" s="53"/>
      <c r="J128" s="53"/>
      <c r="K128" s="53"/>
      <c r="L128" s="53"/>
      <c r="M128" s="53"/>
      <c r="N128" s="53"/>
      <c r="O128" s="53"/>
    </row>
    <row r="129" spans="1:15" ht="23.4" x14ac:dyDescent="0.45">
      <c r="A129" s="216" t="str">
        <f>A69</f>
        <v>Activity 1: Evaluation &amp; Monitroing of quality of Government services in secondary education sector (Social Audit)</v>
      </c>
      <c r="B129" s="216"/>
      <c r="C129" s="216"/>
      <c r="D129" s="139"/>
      <c r="E129" s="76">
        <f>SUM(G129:O129)</f>
        <v>16571.732076923079</v>
      </c>
      <c r="F129" s="139"/>
      <c r="G129" s="54">
        <f>G99</f>
        <v>2600</v>
      </c>
      <c r="H129" s="77"/>
      <c r="I129" s="54">
        <f>I99</f>
        <v>750</v>
      </c>
      <c r="J129" s="77"/>
      <c r="K129" s="54">
        <f>K99</f>
        <v>109.61538461538461</v>
      </c>
      <c r="L129" s="77"/>
      <c r="M129" s="54">
        <f>M99</f>
        <v>11854.469230769231</v>
      </c>
      <c r="N129" s="77"/>
      <c r="O129" s="54">
        <f>O99</f>
        <v>1257.6474615384616</v>
      </c>
    </row>
    <row r="130" spans="1:15" ht="23.25" customHeight="1" x14ac:dyDescent="0.45">
      <c r="A130" s="216" t="str">
        <f>A70</f>
        <v xml:space="preserve">Activity 2: Publication of results of social audit  </v>
      </c>
      <c r="B130" s="216"/>
      <c r="C130" s="216"/>
      <c r="D130" s="139"/>
      <c r="E130" s="78">
        <f>SUM(G130:O130)</f>
        <v>17271.732076923079</v>
      </c>
      <c r="F130" s="139"/>
      <c r="G130" s="54">
        <f t="shared" ref="G130" si="87">G100</f>
        <v>2600</v>
      </c>
      <c r="H130" s="79"/>
      <c r="I130" s="54">
        <f t="shared" ref="I130" si="88">I100</f>
        <v>3825</v>
      </c>
      <c r="J130" s="79"/>
      <c r="K130" s="54">
        <f t="shared" ref="K130:K132" si="89">K100</f>
        <v>109.61538461538461</v>
      </c>
      <c r="L130" s="79"/>
      <c r="M130" s="54">
        <f t="shared" ref="M130:M132" si="90">M100</f>
        <v>9479.4692307692312</v>
      </c>
      <c r="N130" s="79"/>
      <c r="O130" s="54">
        <f t="shared" ref="O130:O132" si="91">O100</f>
        <v>1257.6474615384616</v>
      </c>
    </row>
    <row r="131" spans="1:15" ht="23.25" customHeight="1" x14ac:dyDescent="0.45">
      <c r="A131" s="216" t="str">
        <f>A71</f>
        <v xml:space="preserve">Activity 3: Participatory Road-map drafting and Budgeting </v>
      </c>
      <c r="B131" s="216"/>
      <c r="C131" s="216"/>
      <c r="D131" s="139"/>
      <c r="E131" s="78">
        <f t="shared" ref="E131:E132" si="92">SUM(G131:O131)</f>
        <v>18221.732076923076</v>
      </c>
      <c r="F131" s="139"/>
      <c r="G131" s="54">
        <f t="shared" ref="G131" si="93">G101</f>
        <v>2600</v>
      </c>
      <c r="H131" s="79"/>
      <c r="I131" s="54">
        <f t="shared" ref="I131" si="94">I101</f>
        <v>4275</v>
      </c>
      <c r="J131" s="79"/>
      <c r="K131" s="54">
        <f t="shared" si="89"/>
        <v>609.61538461538464</v>
      </c>
      <c r="L131" s="79"/>
      <c r="M131" s="54">
        <f t="shared" si="90"/>
        <v>9479.4692307692312</v>
      </c>
      <c r="N131" s="79"/>
      <c r="O131" s="54">
        <f t="shared" si="91"/>
        <v>1257.6474615384616</v>
      </c>
    </row>
    <row r="132" spans="1:15" ht="23.25" customHeight="1" x14ac:dyDescent="0.45">
      <c r="A132" s="216" t="str">
        <f>A72</f>
        <v xml:space="preserve">Activity 4: Create feedback page on Ministry of Education website </v>
      </c>
      <c r="B132" s="216"/>
      <c r="C132" s="216"/>
      <c r="D132" s="139"/>
      <c r="E132" s="78">
        <f t="shared" si="92"/>
        <v>15321.732076923077</v>
      </c>
      <c r="F132" s="139"/>
      <c r="G132" s="54">
        <f t="shared" ref="G132" si="95">G102</f>
        <v>2600</v>
      </c>
      <c r="H132" s="79"/>
      <c r="I132" s="54">
        <f t="shared" ref="I132" si="96">I102</f>
        <v>1875</v>
      </c>
      <c r="J132" s="79"/>
      <c r="K132" s="54">
        <f t="shared" si="89"/>
        <v>109.61538461538461</v>
      </c>
      <c r="L132" s="79"/>
      <c r="M132" s="54">
        <f t="shared" si="90"/>
        <v>9479.4692307692312</v>
      </c>
      <c r="N132" s="79"/>
      <c r="O132" s="54">
        <f t="shared" si="91"/>
        <v>1257.6474615384616</v>
      </c>
    </row>
    <row r="133" spans="1:15" ht="23.4" x14ac:dyDescent="0.45">
      <c r="A133" s="212" t="s">
        <v>33</v>
      </c>
      <c r="B133" s="212"/>
      <c r="C133" s="212"/>
      <c r="D133" s="140"/>
      <c r="E133" s="80">
        <f>SUM(G133:O133)</f>
        <v>67386.928307692317</v>
      </c>
      <c r="F133" s="141"/>
      <c r="G133" s="81">
        <f>SUM(G129:G132)</f>
        <v>10400</v>
      </c>
      <c r="H133" s="81"/>
      <c r="I133" s="81">
        <f>SUM(I129:I132)</f>
        <v>10725</v>
      </c>
      <c r="J133" s="81"/>
      <c r="K133" s="81">
        <f>SUM(K129:K132)</f>
        <v>938.46153846153845</v>
      </c>
      <c r="L133" s="81"/>
      <c r="M133" s="81">
        <f>SUM(M129:M132)</f>
        <v>40292.876923076925</v>
      </c>
      <c r="N133" s="81"/>
      <c r="O133" s="81">
        <f>SUM(O129:O132)</f>
        <v>5030.5898461538463</v>
      </c>
    </row>
    <row r="134" spans="1:15" ht="23.4" x14ac:dyDescent="0.45">
      <c r="A134" s="217" t="str">
        <f>A74</f>
        <v xml:space="preserve">Component 3: </v>
      </c>
      <c r="B134" s="217"/>
      <c r="C134" s="217"/>
      <c r="D134" s="139"/>
      <c r="E134" s="52"/>
      <c r="F134" s="138"/>
      <c r="G134" s="53"/>
      <c r="H134" s="53"/>
      <c r="I134" s="53"/>
      <c r="J134" s="53"/>
      <c r="K134" s="53"/>
      <c r="L134" s="53"/>
      <c r="M134" s="53"/>
      <c r="N134" s="53"/>
      <c r="O134" s="53"/>
    </row>
    <row r="135" spans="1:15" ht="23.4" x14ac:dyDescent="0.45">
      <c r="A135" s="216" t="str">
        <f>A75</f>
        <v xml:space="preserve">Activity 1: </v>
      </c>
      <c r="B135" s="216"/>
      <c r="C135" s="216"/>
      <c r="D135" s="139"/>
      <c r="E135" s="76">
        <f>SUM(G135:O135)</f>
        <v>0</v>
      </c>
      <c r="F135" s="139"/>
      <c r="G135" s="54">
        <f>G105</f>
        <v>0</v>
      </c>
      <c r="H135" s="77"/>
      <c r="I135" s="54">
        <f>I105</f>
        <v>0</v>
      </c>
      <c r="J135" s="77"/>
      <c r="K135" s="54">
        <f>K105</f>
        <v>0</v>
      </c>
      <c r="L135" s="77"/>
      <c r="M135" s="54">
        <f>M105</f>
        <v>0</v>
      </c>
      <c r="N135" s="77"/>
      <c r="O135" s="54">
        <f>O105</f>
        <v>0</v>
      </c>
    </row>
    <row r="136" spans="1:15" ht="23.25" customHeight="1" x14ac:dyDescent="0.45">
      <c r="A136" s="216" t="str">
        <f>A76</f>
        <v xml:space="preserve">Activity 2: </v>
      </c>
      <c r="B136" s="216"/>
      <c r="C136" s="216"/>
      <c r="D136" s="139"/>
      <c r="E136" s="78">
        <f>SUM(G136:O136)</f>
        <v>0</v>
      </c>
      <c r="F136" s="139"/>
      <c r="G136" s="54">
        <f>G106</f>
        <v>0</v>
      </c>
      <c r="H136" s="79"/>
      <c r="I136" s="54">
        <f>I106</f>
        <v>0</v>
      </c>
      <c r="J136" s="79"/>
      <c r="K136" s="54">
        <f>K106</f>
        <v>0</v>
      </c>
      <c r="L136" s="79"/>
      <c r="M136" s="54">
        <f>M106</f>
        <v>0</v>
      </c>
      <c r="N136" s="79"/>
      <c r="O136" s="54">
        <f>O106</f>
        <v>0</v>
      </c>
    </row>
    <row r="137" spans="1:15" ht="23.25" customHeight="1" x14ac:dyDescent="0.45">
      <c r="A137" s="216" t="str">
        <f>A77</f>
        <v xml:space="preserve">Activity 3: </v>
      </c>
      <c r="B137" s="216"/>
      <c r="C137" s="216"/>
      <c r="D137" s="139"/>
      <c r="E137" s="52">
        <f>SUM(G137:O137)</f>
        <v>0</v>
      </c>
      <c r="F137" s="139"/>
      <c r="G137" s="54">
        <f>G107</f>
        <v>0</v>
      </c>
      <c r="H137" s="53"/>
      <c r="I137" s="54">
        <f>I107</f>
        <v>0</v>
      </c>
      <c r="J137" s="53"/>
      <c r="K137" s="54">
        <f>K107</f>
        <v>0</v>
      </c>
      <c r="L137" s="53"/>
      <c r="M137" s="54">
        <f>M107</f>
        <v>0</v>
      </c>
      <c r="N137" s="53"/>
      <c r="O137" s="54">
        <f>O107</f>
        <v>0</v>
      </c>
    </row>
    <row r="138" spans="1:15" ht="23.4" x14ac:dyDescent="0.45">
      <c r="A138" s="212" t="s">
        <v>37</v>
      </c>
      <c r="B138" s="212"/>
      <c r="C138" s="212"/>
      <c r="D138" s="142"/>
      <c r="E138" s="80">
        <f>SUM(G138:O138)</f>
        <v>0</v>
      </c>
      <c r="F138" s="141"/>
      <c r="G138" s="81">
        <f>SUM(G135:G137)</f>
        <v>0</v>
      </c>
      <c r="H138" s="81"/>
      <c r="I138" s="81">
        <f>SUM(I135:I137)</f>
        <v>0</v>
      </c>
      <c r="J138" s="81"/>
      <c r="K138" s="81">
        <f>SUM(K135:K137)</f>
        <v>0</v>
      </c>
      <c r="L138" s="81"/>
      <c r="M138" s="81">
        <f>SUM(M135:M137)</f>
        <v>0</v>
      </c>
      <c r="N138" s="81"/>
      <c r="O138" s="81">
        <f>SUM(O135:O137)</f>
        <v>0</v>
      </c>
    </row>
    <row r="139" spans="1:15" ht="23.4" x14ac:dyDescent="0.45">
      <c r="A139" s="217" t="str">
        <f>A79</f>
        <v>Component: Knowledge &amp; Learning</v>
      </c>
      <c r="B139" s="217"/>
      <c r="C139" s="217"/>
      <c r="D139" s="139"/>
      <c r="E139" s="52"/>
      <c r="F139" s="138"/>
      <c r="G139" s="53"/>
      <c r="H139" s="53"/>
      <c r="I139" s="53"/>
      <c r="J139" s="53"/>
      <c r="K139" s="53"/>
      <c r="L139" s="53"/>
      <c r="M139" s="53"/>
      <c r="N139" s="53"/>
      <c r="O139" s="53"/>
    </row>
    <row r="140" spans="1:15" ht="23.4" x14ac:dyDescent="0.45">
      <c r="A140" s="216" t="str">
        <f>A80</f>
        <v>Activity 1: Project progress monitoring</v>
      </c>
      <c r="B140" s="216"/>
      <c r="C140" s="216"/>
      <c r="D140" s="139"/>
      <c r="E140" s="76">
        <f>SUM(G140:O140)</f>
        <v>22705.065410256411</v>
      </c>
      <c r="F140" s="139"/>
      <c r="G140" s="54">
        <f>G110</f>
        <v>583.33333333333337</v>
      </c>
      <c r="H140" s="77"/>
      <c r="I140" s="54">
        <f>I110</f>
        <v>0</v>
      </c>
      <c r="J140" s="77"/>
      <c r="K140" s="54">
        <f>K110</f>
        <v>109.61538461538461</v>
      </c>
      <c r="L140" s="77"/>
      <c r="M140" s="54">
        <f>M110</f>
        <v>20754.469230769231</v>
      </c>
      <c r="N140" s="77"/>
      <c r="O140" s="54">
        <f>O110</f>
        <v>1257.6474615384616</v>
      </c>
    </row>
    <row r="141" spans="1:15" ht="23.25" customHeight="1" x14ac:dyDescent="0.45">
      <c r="A141" s="216" t="str">
        <f>A81</f>
        <v xml:space="preserve">Activity 2: Creation forum for debate between existing coalitions of NGOs </v>
      </c>
      <c r="B141" s="216"/>
      <c r="C141" s="216"/>
      <c r="D141" s="139"/>
      <c r="E141" s="78">
        <f>SUM(G141:O141)</f>
        <v>13430.065410256411</v>
      </c>
      <c r="F141" s="139"/>
      <c r="G141" s="54">
        <f t="shared" ref="G141" si="97">G111</f>
        <v>583.33333333333337</v>
      </c>
      <c r="H141" s="79"/>
      <c r="I141" s="54">
        <f t="shared" ref="I141" si="98">I111</f>
        <v>1500</v>
      </c>
      <c r="J141" s="79"/>
      <c r="K141" s="54">
        <f t="shared" ref="K141:K142" si="99">K111</f>
        <v>109.61538461538461</v>
      </c>
      <c r="L141" s="79"/>
      <c r="M141" s="54">
        <f t="shared" ref="M141:M142" si="100">M111</f>
        <v>9979.4692307692312</v>
      </c>
      <c r="N141" s="79"/>
      <c r="O141" s="54">
        <f t="shared" ref="O141:O142" si="101">O111</f>
        <v>1257.6474615384616</v>
      </c>
    </row>
    <row r="142" spans="1:15" ht="23.25" customHeight="1" x14ac:dyDescent="0.45">
      <c r="A142" s="216" t="str">
        <f>A82</f>
        <v xml:space="preserve">Activity 3:  Incorporate REACH mapping tool to analyse improvements and developments </v>
      </c>
      <c r="B142" s="216"/>
      <c r="C142" s="216"/>
      <c r="D142" s="139"/>
      <c r="E142" s="78">
        <f>SUM(G142:O142)</f>
        <v>14985.065410256411</v>
      </c>
      <c r="F142" s="139"/>
      <c r="G142" s="54">
        <f t="shared" ref="G142" si="102">G112</f>
        <v>3083.3333333333335</v>
      </c>
      <c r="H142" s="53"/>
      <c r="I142" s="54">
        <f t="shared" ref="I142" si="103">I112</f>
        <v>0</v>
      </c>
      <c r="J142" s="53"/>
      <c r="K142" s="54">
        <f t="shared" si="99"/>
        <v>109.61538461538461</v>
      </c>
      <c r="L142" s="53"/>
      <c r="M142" s="54">
        <f t="shared" si="100"/>
        <v>10534.469230769231</v>
      </c>
      <c r="N142" s="53"/>
      <c r="O142" s="54">
        <f t="shared" si="101"/>
        <v>1257.6474615384616</v>
      </c>
    </row>
    <row r="143" spans="1:15" ht="24" customHeight="1" thickBot="1" x14ac:dyDescent="0.5">
      <c r="A143" s="217" t="s">
        <v>35</v>
      </c>
      <c r="B143" s="217"/>
      <c r="C143" s="217"/>
      <c r="D143" s="140"/>
      <c r="E143" s="82">
        <f>SUM(G143:O143)</f>
        <v>51120.196230769237</v>
      </c>
      <c r="F143" s="143"/>
      <c r="G143" s="83">
        <f>SUM(G140:G142)</f>
        <v>4250</v>
      </c>
      <c r="H143" s="83"/>
      <c r="I143" s="83">
        <f>SUM(I140:I142)</f>
        <v>1500</v>
      </c>
      <c r="J143" s="83"/>
      <c r="K143" s="83">
        <f>SUM(K140:K142)</f>
        <v>328.84615384615381</v>
      </c>
      <c r="L143" s="83"/>
      <c r="M143" s="83">
        <f>SUM(M140:M142)</f>
        <v>41268.407692307694</v>
      </c>
      <c r="N143" s="83"/>
      <c r="O143" s="83">
        <f>SUM(O140:O142)</f>
        <v>3772.942384615385</v>
      </c>
    </row>
    <row r="144" spans="1:15" ht="24.6" thickTop="1" thickBot="1" x14ac:dyDescent="0.5">
      <c r="A144" s="219" t="s">
        <v>4</v>
      </c>
      <c r="B144" s="219"/>
      <c r="C144" s="219"/>
      <c r="D144" s="139"/>
      <c r="E144" s="84">
        <f>E127+E133+E138+E143</f>
        <v>249912.51700000002</v>
      </c>
      <c r="F144" s="144"/>
      <c r="G144" s="85">
        <f>G127+G133+G138+G143</f>
        <v>17300</v>
      </c>
      <c r="H144" s="85"/>
      <c r="I144" s="85">
        <f>I127+I133+I138+I143</f>
        <v>49125</v>
      </c>
      <c r="J144" s="85"/>
      <c r="K144" s="85">
        <f>K127+K133+K138+K143</f>
        <v>2924.9999999999995</v>
      </c>
      <c r="L144" s="85"/>
      <c r="M144" s="85">
        <f>M127+M133+M138+M143</f>
        <v>164213.1</v>
      </c>
      <c r="N144" s="85"/>
      <c r="O144" s="85">
        <f>O127+O133+O138+O143</f>
        <v>16349.417000000001</v>
      </c>
    </row>
    <row r="145" spans="1:15" ht="23.4" x14ac:dyDescent="0.45">
      <c r="A145" s="223" t="s">
        <v>36</v>
      </c>
      <c r="B145" s="223"/>
      <c r="C145" s="223"/>
      <c r="D145" s="139"/>
      <c r="E145" s="86">
        <f>SUM(G144:O144)/E144</f>
        <v>0.99999999999999989</v>
      </c>
      <c r="F145" s="139"/>
      <c r="G145" s="87">
        <f>G144/$E$144</f>
        <v>6.9224223771072652E-2</v>
      </c>
      <c r="H145" s="87"/>
      <c r="I145" s="87">
        <f t="shared" ref="I145:O145" si="104">I144/$E$144</f>
        <v>0.19656878570832045</v>
      </c>
      <c r="J145" s="87"/>
      <c r="K145" s="87">
        <f t="shared" si="104"/>
        <v>1.1704095637594652E-2</v>
      </c>
      <c r="L145" s="87"/>
      <c r="M145" s="87">
        <f t="shared" si="104"/>
        <v>0.65708233413534867</v>
      </c>
      <c r="N145" s="87"/>
      <c r="O145" s="87">
        <f t="shared" si="104"/>
        <v>6.5420560747663545E-2</v>
      </c>
    </row>
    <row r="146" spans="1:15" x14ac:dyDescent="0.25">
      <c r="A146" s="88"/>
      <c r="B146" s="88"/>
      <c r="C146" s="88"/>
      <c r="D146" s="88"/>
      <c r="E146" s="89"/>
      <c r="F146" s="88"/>
      <c r="G146" s="89"/>
      <c r="H146" s="88"/>
      <c r="I146" s="89"/>
      <c r="J146" s="88"/>
      <c r="K146" s="89"/>
      <c r="L146" s="88"/>
      <c r="M146" s="89"/>
      <c r="N146" s="88"/>
      <c r="O146" s="89"/>
    </row>
    <row r="147" spans="1:15" ht="18" x14ac:dyDescent="0.25">
      <c r="A147" s="71" t="s">
        <v>13</v>
      </c>
      <c r="B147" s="72"/>
      <c r="C147" s="72"/>
      <c r="D147" s="73"/>
      <c r="E147" s="90"/>
      <c r="F147" s="73"/>
      <c r="G147" s="202" t="s">
        <v>47</v>
      </c>
      <c r="H147" s="202"/>
      <c r="I147" s="202"/>
      <c r="J147" s="202"/>
      <c r="K147" s="202"/>
      <c r="L147" s="202"/>
      <c r="M147" s="202"/>
      <c r="N147" s="202"/>
      <c r="O147" s="202"/>
    </row>
    <row r="148" spans="1:15" x14ac:dyDescent="0.25">
      <c r="A148" s="196" t="s">
        <v>45</v>
      </c>
      <c r="B148" s="196"/>
      <c r="C148" s="196"/>
      <c r="D148" s="73"/>
      <c r="E148" s="224" t="s">
        <v>46</v>
      </c>
      <c r="F148" s="73"/>
      <c r="G148" s="63" t="s">
        <v>26</v>
      </c>
      <c r="H148" s="73"/>
      <c r="I148" s="63" t="s">
        <v>27</v>
      </c>
      <c r="J148" s="73"/>
      <c r="K148" s="63" t="s">
        <v>28</v>
      </c>
      <c r="L148" s="73"/>
      <c r="M148" s="63" t="s">
        <v>29</v>
      </c>
      <c r="N148" s="73"/>
      <c r="O148" s="63" t="s">
        <v>30</v>
      </c>
    </row>
    <row r="149" spans="1:15" ht="14.4" thickBot="1" x14ac:dyDescent="0.3">
      <c r="A149" s="196"/>
      <c r="B149" s="196"/>
      <c r="C149" s="196"/>
      <c r="D149" s="74"/>
      <c r="E149" s="225"/>
      <c r="F149" s="75"/>
      <c r="G149" s="64">
        <v>1</v>
      </c>
      <c r="H149" s="75"/>
      <c r="I149" s="64">
        <v>2</v>
      </c>
      <c r="J149" s="75"/>
      <c r="K149" s="64">
        <v>3</v>
      </c>
      <c r="L149" s="75"/>
      <c r="M149" s="64">
        <v>4</v>
      </c>
      <c r="N149" s="75"/>
      <c r="O149" s="64">
        <v>5</v>
      </c>
    </row>
    <row r="150" spans="1:15" ht="23.4" x14ac:dyDescent="0.45">
      <c r="A150" s="217" t="str">
        <f>A60</f>
        <v>Component 1: Capacity Building of Local NGOs and Parent-Teacher Associations (PTAs)</v>
      </c>
      <c r="B150" s="217"/>
      <c r="C150" s="217"/>
      <c r="D150" s="138"/>
      <c r="E150" s="52"/>
      <c r="F150" s="138"/>
      <c r="G150" s="53"/>
      <c r="H150" s="53"/>
      <c r="I150" s="53"/>
      <c r="J150" s="53"/>
      <c r="K150" s="53"/>
      <c r="L150" s="53"/>
      <c r="M150" s="53"/>
      <c r="N150" s="53"/>
      <c r="O150" s="53"/>
    </row>
    <row r="151" spans="1:15" ht="23.4" x14ac:dyDescent="0.45">
      <c r="A151" s="216" t="str">
        <f>A61</f>
        <v>Activity 1: Identification and selection appropriate NGOs to form coalition</v>
      </c>
      <c r="B151" s="216"/>
      <c r="C151" s="216"/>
      <c r="D151" s="139"/>
      <c r="E151" s="76">
        <f>SUM(G151:O151)</f>
        <v>0</v>
      </c>
      <c r="F151" s="139"/>
      <c r="G151" s="54">
        <v>0</v>
      </c>
      <c r="H151" s="77"/>
      <c r="I151" s="54">
        <v>0</v>
      </c>
      <c r="J151" s="77"/>
      <c r="K151" s="54">
        <v>0</v>
      </c>
      <c r="L151" s="77"/>
      <c r="M151" s="54">
        <v>0</v>
      </c>
      <c r="N151" s="77"/>
      <c r="O151" s="54">
        <v>0</v>
      </c>
    </row>
    <row r="152" spans="1:15" ht="23.25" customHeight="1" x14ac:dyDescent="0.45">
      <c r="A152" s="216" t="str">
        <f>A62</f>
        <v>Activity 2: Capacity building training of LNGOS</v>
      </c>
      <c r="B152" s="216"/>
      <c r="C152" s="216"/>
      <c r="D152" s="139"/>
      <c r="E152" s="78">
        <f>SUM(G152:O152)</f>
        <v>0</v>
      </c>
      <c r="F152" s="139"/>
      <c r="G152" s="54">
        <v>0</v>
      </c>
      <c r="H152" s="79"/>
      <c r="I152" s="54">
        <v>0</v>
      </c>
      <c r="J152" s="79"/>
      <c r="K152" s="54">
        <v>0</v>
      </c>
      <c r="L152" s="79"/>
      <c r="M152" s="54">
        <v>0</v>
      </c>
      <c r="N152" s="79"/>
      <c r="O152" s="54">
        <v>0</v>
      </c>
    </row>
    <row r="153" spans="1:15" ht="23.25" customHeight="1" x14ac:dyDescent="0.45">
      <c r="A153" s="216" t="str">
        <f>A63</f>
        <v>Activity 3: Identify appropriate schools with active PTAs</v>
      </c>
      <c r="B153" s="216"/>
      <c r="C153" s="216"/>
      <c r="D153" s="139"/>
      <c r="E153" s="78">
        <f t="shared" ref="E153:E156" si="105">SUM(G153:O153)</f>
        <v>0</v>
      </c>
      <c r="F153" s="139"/>
      <c r="G153" s="54">
        <v>0</v>
      </c>
      <c r="H153" s="79"/>
      <c r="I153" s="54">
        <v>0</v>
      </c>
      <c r="J153" s="79"/>
      <c r="K153" s="54">
        <v>0</v>
      </c>
      <c r="L153" s="79"/>
      <c r="M153" s="54">
        <v>0</v>
      </c>
      <c r="N153" s="79"/>
      <c r="O153" s="54">
        <v>0</v>
      </c>
    </row>
    <row r="154" spans="1:15" ht="23.25" customHeight="1" x14ac:dyDescent="0.45">
      <c r="A154" s="216" t="str">
        <f t="shared" ref="A154:A156" si="106">A64</f>
        <v>Activity 4: Capacity building of PTAs</v>
      </c>
      <c r="B154" s="216"/>
      <c r="C154" s="216"/>
      <c r="D154" s="139"/>
      <c r="E154" s="78">
        <f t="shared" si="105"/>
        <v>0</v>
      </c>
      <c r="F154" s="139"/>
      <c r="G154" s="54">
        <v>0</v>
      </c>
      <c r="H154" s="79"/>
      <c r="I154" s="54">
        <v>0</v>
      </c>
      <c r="J154" s="79"/>
      <c r="K154" s="54">
        <v>0</v>
      </c>
      <c r="L154" s="79"/>
      <c r="M154" s="54">
        <v>0</v>
      </c>
      <c r="N154" s="79"/>
      <c r="O154" s="54">
        <v>0</v>
      </c>
    </row>
    <row r="155" spans="1:15" ht="23.25" customHeight="1" x14ac:dyDescent="0.45">
      <c r="A155" s="216" t="str">
        <f t="shared" si="106"/>
        <v>Activity 5: Distribution sub-grants to LNGOs to carry out awareness raising activities</v>
      </c>
      <c r="B155" s="216"/>
      <c r="C155" s="216"/>
      <c r="D155" s="139"/>
      <c r="E155" s="78">
        <f t="shared" si="105"/>
        <v>0</v>
      </c>
      <c r="F155" s="139"/>
      <c r="G155" s="54">
        <v>0</v>
      </c>
      <c r="H155" s="79"/>
      <c r="I155" s="54">
        <v>0</v>
      </c>
      <c r="J155" s="79"/>
      <c r="K155" s="54">
        <v>0</v>
      </c>
      <c r="L155" s="79"/>
      <c r="M155" s="54">
        <v>0</v>
      </c>
      <c r="N155" s="79"/>
      <c r="O155" s="54">
        <v>0</v>
      </c>
    </row>
    <row r="156" spans="1:15" ht="23.25" customHeight="1" x14ac:dyDescent="0.45">
      <c r="A156" s="216" t="str">
        <f t="shared" si="106"/>
        <v xml:space="preserve">Activity 6: Preparatory Work for Social Audit (Strategy Planning and definition of evaluation indicators) </v>
      </c>
      <c r="B156" s="216"/>
      <c r="C156" s="216"/>
      <c r="D156" s="139"/>
      <c r="E156" s="78">
        <f t="shared" si="105"/>
        <v>0</v>
      </c>
      <c r="F156" s="139"/>
      <c r="G156" s="54">
        <v>0</v>
      </c>
      <c r="H156" s="79"/>
      <c r="I156" s="54">
        <v>0</v>
      </c>
      <c r="J156" s="79"/>
      <c r="K156" s="54">
        <v>0</v>
      </c>
      <c r="L156" s="79"/>
      <c r="M156" s="54">
        <v>0</v>
      </c>
      <c r="N156" s="79"/>
      <c r="O156" s="54">
        <v>0</v>
      </c>
    </row>
    <row r="157" spans="1:15" ht="23.4" x14ac:dyDescent="0.45">
      <c r="A157" s="212" t="s">
        <v>31</v>
      </c>
      <c r="B157" s="212"/>
      <c r="C157" s="212"/>
      <c r="D157" s="140"/>
      <c r="E157" s="80">
        <f>SUM(G157:O157)</f>
        <v>0</v>
      </c>
      <c r="F157" s="141"/>
      <c r="G157" s="81">
        <f>SUM(G151:G156)</f>
        <v>0</v>
      </c>
      <c r="H157" s="81"/>
      <c r="I157" s="81">
        <f>SUM(I151:I156)</f>
        <v>0</v>
      </c>
      <c r="J157" s="81"/>
      <c r="K157" s="81">
        <f>SUM(K151:K156)</f>
        <v>0</v>
      </c>
      <c r="L157" s="81"/>
      <c r="M157" s="81">
        <f>SUM(M151:M156)</f>
        <v>0</v>
      </c>
      <c r="N157" s="81"/>
      <c r="O157" s="81">
        <f>SUM(O151:O156)</f>
        <v>0</v>
      </c>
    </row>
    <row r="158" spans="1:15" ht="23.4" x14ac:dyDescent="0.45">
      <c r="A158" s="217" t="str">
        <f>A68</f>
        <v>Component 2: Increasing Social Accountability of national government towards stakeholders in the education sector</v>
      </c>
      <c r="B158" s="217"/>
      <c r="C158" s="217"/>
      <c r="D158" s="138"/>
      <c r="E158" s="52"/>
      <c r="F158" s="138"/>
      <c r="G158" s="53"/>
      <c r="H158" s="53"/>
      <c r="I158" s="53"/>
      <c r="J158" s="53"/>
      <c r="K158" s="53"/>
      <c r="L158" s="53"/>
      <c r="M158" s="53"/>
      <c r="N158" s="53"/>
      <c r="O158" s="53"/>
    </row>
    <row r="159" spans="1:15" ht="23.4" x14ac:dyDescent="0.45">
      <c r="A159" s="216" t="str">
        <f>A69</f>
        <v>Activity 1: Evaluation &amp; Monitroing of quality of Government services in secondary education sector (Social Audit)</v>
      </c>
      <c r="B159" s="216"/>
      <c r="C159" s="216"/>
      <c r="D159" s="139"/>
      <c r="E159" s="76">
        <f>SUM(G159:O159)</f>
        <v>0</v>
      </c>
      <c r="F159" s="139"/>
      <c r="G159" s="54">
        <v>0</v>
      </c>
      <c r="H159" s="77"/>
      <c r="I159" s="54">
        <v>0</v>
      </c>
      <c r="J159" s="77"/>
      <c r="K159" s="54">
        <v>0</v>
      </c>
      <c r="L159" s="77"/>
      <c r="M159" s="54">
        <v>0</v>
      </c>
      <c r="N159" s="77"/>
      <c r="O159" s="54">
        <v>0</v>
      </c>
    </row>
    <row r="160" spans="1:15" ht="23.25" customHeight="1" x14ac:dyDescent="0.45">
      <c r="A160" s="216" t="str">
        <f>A70</f>
        <v xml:space="preserve">Activity 2: Publication of results of social audit  </v>
      </c>
      <c r="B160" s="216"/>
      <c r="C160" s="216"/>
      <c r="D160" s="139"/>
      <c r="E160" s="78">
        <f>SUM(G160:O160)</f>
        <v>0</v>
      </c>
      <c r="F160" s="139"/>
      <c r="G160" s="54">
        <v>0</v>
      </c>
      <c r="H160" s="79"/>
      <c r="I160" s="54">
        <v>0</v>
      </c>
      <c r="J160" s="79"/>
      <c r="K160" s="54">
        <v>0</v>
      </c>
      <c r="L160" s="79"/>
      <c r="M160" s="54">
        <v>0</v>
      </c>
      <c r="N160" s="79"/>
      <c r="O160" s="54">
        <v>0</v>
      </c>
    </row>
    <row r="161" spans="1:15" ht="23.25" customHeight="1" x14ac:dyDescent="0.45">
      <c r="A161" s="216" t="str">
        <f>A71</f>
        <v xml:space="preserve">Activity 3: Participatory Road-map drafting and Budgeting </v>
      </c>
      <c r="B161" s="216"/>
      <c r="C161" s="216"/>
      <c r="D161" s="139"/>
      <c r="E161" s="78">
        <f t="shared" ref="E161:E162" si="107">SUM(G161:O161)</f>
        <v>0</v>
      </c>
      <c r="F161" s="139"/>
      <c r="G161" s="54">
        <v>0</v>
      </c>
      <c r="H161" s="79"/>
      <c r="I161" s="54">
        <v>0</v>
      </c>
      <c r="J161" s="79"/>
      <c r="K161" s="54">
        <v>0</v>
      </c>
      <c r="L161" s="79"/>
      <c r="M161" s="54">
        <v>0</v>
      </c>
      <c r="N161" s="79"/>
      <c r="O161" s="54">
        <v>0</v>
      </c>
    </row>
    <row r="162" spans="1:15" ht="23.25" customHeight="1" x14ac:dyDescent="0.45">
      <c r="A162" s="216" t="str">
        <f>A72</f>
        <v xml:space="preserve">Activity 4: Create feedback page on Ministry of Education website </v>
      </c>
      <c r="B162" s="216"/>
      <c r="C162" s="216"/>
      <c r="D162" s="139"/>
      <c r="E162" s="78">
        <f t="shared" si="107"/>
        <v>0</v>
      </c>
      <c r="F162" s="139"/>
      <c r="G162" s="54">
        <v>0</v>
      </c>
      <c r="H162" s="79"/>
      <c r="I162" s="54">
        <v>0</v>
      </c>
      <c r="J162" s="79"/>
      <c r="K162" s="54">
        <v>0</v>
      </c>
      <c r="L162" s="79"/>
      <c r="M162" s="54">
        <v>0</v>
      </c>
      <c r="N162" s="79"/>
      <c r="O162" s="54">
        <v>0</v>
      </c>
    </row>
    <row r="163" spans="1:15" ht="23.4" x14ac:dyDescent="0.45">
      <c r="A163" s="212" t="s">
        <v>33</v>
      </c>
      <c r="B163" s="212"/>
      <c r="C163" s="212"/>
      <c r="D163" s="140"/>
      <c r="E163" s="80">
        <f>SUM(G163:O163)</f>
        <v>0</v>
      </c>
      <c r="F163" s="141"/>
      <c r="G163" s="81">
        <f>SUM(G159:G162)</f>
        <v>0</v>
      </c>
      <c r="H163" s="81"/>
      <c r="I163" s="81">
        <f>SUM(I159:I162)</f>
        <v>0</v>
      </c>
      <c r="J163" s="81"/>
      <c r="K163" s="81">
        <f>SUM(K159:K162)</f>
        <v>0</v>
      </c>
      <c r="L163" s="81"/>
      <c r="M163" s="81">
        <f>SUM(M159:M162)</f>
        <v>0</v>
      </c>
      <c r="N163" s="81"/>
      <c r="O163" s="81">
        <f>SUM(O159:O162)</f>
        <v>0</v>
      </c>
    </row>
    <row r="164" spans="1:15" ht="23.4" x14ac:dyDescent="0.45">
      <c r="A164" s="217" t="str">
        <f>A74</f>
        <v xml:space="preserve">Component 3: </v>
      </c>
      <c r="B164" s="217"/>
      <c r="C164" s="217"/>
      <c r="D164" s="139"/>
      <c r="E164" s="52"/>
      <c r="F164" s="138"/>
      <c r="G164" s="53"/>
      <c r="H164" s="53"/>
      <c r="I164" s="53"/>
      <c r="J164" s="53"/>
      <c r="K164" s="53"/>
      <c r="L164" s="53"/>
      <c r="M164" s="53"/>
      <c r="N164" s="53"/>
      <c r="O164" s="53"/>
    </row>
    <row r="165" spans="1:15" ht="23.4" x14ac:dyDescent="0.45">
      <c r="A165" s="216" t="str">
        <f>A75</f>
        <v xml:space="preserve">Activity 1: </v>
      </c>
      <c r="B165" s="216"/>
      <c r="C165" s="216"/>
      <c r="D165" s="139"/>
      <c r="E165" s="76">
        <f>SUM(G165:O165)</f>
        <v>0</v>
      </c>
      <c r="F165" s="139"/>
      <c r="G165" s="54">
        <v>0</v>
      </c>
      <c r="H165" s="77"/>
      <c r="I165" s="54">
        <v>0</v>
      </c>
      <c r="J165" s="77"/>
      <c r="K165" s="54">
        <v>0</v>
      </c>
      <c r="L165" s="77"/>
      <c r="M165" s="54">
        <v>0</v>
      </c>
      <c r="N165" s="77"/>
      <c r="O165" s="54">
        <v>0</v>
      </c>
    </row>
    <row r="166" spans="1:15" ht="23.25" customHeight="1" x14ac:dyDescent="0.45">
      <c r="A166" s="216" t="str">
        <f>A76</f>
        <v xml:space="preserve">Activity 2: </v>
      </c>
      <c r="B166" s="216"/>
      <c r="C166" s="216"/>
      <c r="D166" s="139"/>
      <c r="E166" s="78">
        <f>SUM(G166:O166)</f>
        <v>0</v>
      </c>
      <c r="F166" s="139"/>
      <c r="G166" s="54">
        <v>0</v>
      </c>
      <c r="H166" s="79"/>
      <c r="I166" s="54">
        <v>0</v>
      </c>
      <c r="J166" s="79"/>
      <c r="K166" s="54">
        <v>0</v>
      </c>
      <c r="L166" s="79"/>
      <c r="M166" s="54">
        <v>0</v>
      </c>
      <c r="N166" s="79"/>
      <c r="O166" s="54">
        <v>0</v>
      </c>
    </row>
    <row r="167" spans="1:15" ht="23.25" customHeight="1" x14ac:dyDescent="0.45">
      <c r="A167" s="216" t="str">
        <f>A77</f>
        <v xml:space="preserve">Activity 3: </v>
      </c>
      <c r="B167" s="216"/>
      <c r="C167" s="216"/>
      <c r="D167" s="139"/>
      <c r="E167" s="52">
        <f>SUM(G167:O167)</f>
        <v>0</v>
      </c>
      <c r="F167" s="139"/>
      <c r="G167" s="54">
        <v>0</v>
      </c>
      <c r="H167" s="53"/>
      <c r="I167" s="54">
        <v>0</v>
      </c>
      <c r="J167" s="53"/>
      <c r="K167" s="54">
        <v>0</v>
      </c>
      <c r="L167" s="53"/>
      <c r="M167" s="54">
        <v>0</v>
      </c>
      <c r="N167" s="53"/>
      <c r="O167" s="54">
        <v>0</v>
      </c>
    </row>
    <row r="168" spans="1:15" ht="23.4" x14ac:dyDescent="0.45">
      <c r="A168" s="212" t="s">
        <v>37</v>
      </c>
      <c r="B168" s="212"/>
      <c r="C168" s="212"/>
      <c r="D168" s="142"/>
      <c r="E168" s="80">
        <f>SUM(G168:O168)</f>
        <v>0</v>
      </c>
      <c r="F168" s="141"/>
      <c r="G168" s="81">
        <f>SUM(G165:G167)</f>
        <v>0</v>
      </c>
      <c r="H168" s="81"/>
      <c r="I168" s="81">
        <f>SUM(I165:I167)</f>
        <v>0</v>
      </c>
      <c r="J168" s="81"/>
      <c r="K168" s="81">
        <f>SUM(K165:K167)</f>
        <v>0</v>
      </c>
      <c r="L168" s="81"/>
      <c r="M168" s="81">
        <f>SUM(M165:M167)</f>
        <v>0</v>
      </c>
      <c r="N168" s="81"/>
      <c r="O168" s="81">
        <f>SUM(O165:O167)</f>
        <v>0</v>
      </c>
    </row>
    <row r="169" spans="1:15" ht="23.4" x14ac:dyDescent="0.45">
      <c r="A169" s="217" t="str">
        <f>A79</f>
        <v>Component: Knowledge &amp; Learning</v>
      </c>
      <c r="B169" s="217"/>
      <c r="C169" s="217"/>
      <c r="D169" s="139"/>
      <c r="E169" s="52"/>
      <c r="F169" s="138"/>
      <c r="G169" s="53"/>
      <c r="H169" s="53"/>
      <c r="I169" s="53"/>
      <c r="J169" s="53"/>
      <c r="K169" s="53"/>
      <c r="L169" s="53"/>
      <c r="M169" s="53"/>
      <c r="N169" s="53"/>
      <c r="O169" s="53"/>
    </row>
    <row r="170" spans="1:15" ht="23.4" x14ac:dyDescent="0.45">
      <c r="A170" s="216" t="str">
        <f>A80</f>
        <v>Activity 1: Project progress monitoring</v>
      </c>
      <c r="B170" s="216"/>
      <c r="C170" s="216"/>
      <c r="D170" s="139"/>
      <c r="E170" s="76">
        <f>SUM(G170:O170)</f>
        <v>0</v>
      </c>
      <c r="F170" s="139"/>
      <c r="G170" s="54">
        <v>0</v>
      </c>
      <c r="H170" s="77"/>
      <c r="I170" s="54">
        <v>0</v>
      </c>
      <c r="J170" s="77"/>
      <c r="K170" s="54">
        <v>0</v>
      </c>
      <c r="L170" s="77"/>
      <c r="M170" s="54">
        <v>0</v>
      </c>
      <c r="N170" s="77"/>
      <c r="O170" s="54">
        <v>0</v>
      </c>
    </row>
    <row r="171" spans="1:15" ht="23.25" customHeight="1" x14ac:dyDescent="0.45">
      <c r="A171" s="216" t="str">
        <f>A81</f>
        <v xml:space="preserve">Activity 2: Creation forum for debate between existing coalitions of NGOs </v>
      </c>
      <c r="B171" s="216"/>
      <c r="C171" s="216"/>
      <c r="D171" s="139"/>
      <c r="E171" s="78">
        <f>SUM(G171:O171)</f>
        <v>0</v>
      </c>
      <c r="F171" s="139"/>
      <c r="G171" s="54">
        <v>0</v>
      </c>
      <c r="H171" s="79"/>
      <c r="I171" s="54">
        <v>0</v>
      </c>
      <c r="J171" s="79"/>
      <c r="K171" s="54">
        <v>0</v>
      </c>
      <c r="L171" s="79"/>
      <c r="M171" s="54">
        <v>0</v>
      </c>
      <c r="N171" s="79"/>
      <c r="O171" s="54">
        <v>0</v>
      </c>
    </row>
    <row r="172" spans="1:15" ht="23.25" customHeight="1" x14ac:dyDescent="0.45">
      <c r="A172" s="216" t="str">
        <f>A82</f>
        <v xml:space="preserve">Activity 3:  Incorporate REACH mapping tool to analyse improvements and developments </v>
      </c>
      <c r="B172" s="216"/>
      <c r="C172" s="216"/>
      <c r="D172" s="139"/>
      <c r="E172" s="78">
        <f>SUM(G172:O172)</f>
        <v>0</v>
      </c>
      <c r="F172" s="139"/>
      <c r="G172" s="54">
        <v>0</v>
      </c>
      <c r="H172" s="53"/>
      <c r="I172" s="54">
        <v>0</v>
      </c>
      <c r="J172" s="53"/>
      <c r="K172" s="54">
        <v>0</v>
      </c>
      <c r="L172" s="53"/>
      <c r="M172" s="54">
        <v>0</v>
      </c>
      <c r="N172" s="53"/>
      <c r="O172" s="54">
        <v>0</v>
      </c>
    </row>
    <row r="173" spans="1:15" ht="24" customHeight="1" thickBot="1" x14ac:dyDescent="0.5">
      <c r="A173" s="218" t="s">
        <v>35</v>
      </c>
      <c r="B173" s="218"/>
      <c r="C173" s="218"/>
      <c r="D173" s="140"/>
      <c r="E173" s="82">
        <f>SUM(G173:O173)</f>
        <v>0</v>
      </c>
      <c r="F173" s="143"/>
      <c r="G173" s="83">
        <f>SUM(G170:G172)</f>
        <v>0</v>
      </c>
      <c r="H173" s="83"/>
      <c r="I173" s="83">
        <f>SUM(I170:I172)</f>
        <v>0</v>
      </c>
      <c r="J173" s="83"/>
      <c r="K173" s="83">
        <f>SUM(K170:K172)</f>
        <v>0</v>
      </c>
      <c r="L173" s="83"/>
      <c r="M173" s="83">
        <f>SUM(M170:M172)</f>
        <v>0</v>
      </c>
      <c r="N173" s="83"/>
      <c r="O173" s="83">
        <f>SUM(O170:O172)</f>
        <v>0</v>
      </c>
    </row>
    <row r="174" spans="1:15" ht="24.6" thickTop="1" thickBot="1" x14ac:dyDescent="0.5">
      <c r="A174" s="219" t="s">
        <v>4</v>
      </c>
      <c r="B174" s="219"/>
      <c r="C174" s="219"/>
      <c r="D174" s="139"/>
      <c r="E174" s="84">
        <f>E157+E163+E168+E173</f>
        <v>0</v>
      </c>
      <c r="F174" s="144"/>
      <c r="G174" s="85">
        <f>G157+G163+G168+G173</f>
        <v>0</v>
      </c>
      <c r="H174" s="85"/>
      <c r="I174" s="85">
        <f>I157+I163+I168+I173</f>
        <v>0</v>
      </c>
      <c r="J174" s="85"/>
      <c r="K174" s="85">
        <f>K157+K163+K168+K173</f>
        <v>0</v>
      </c>
      <c r="L174" s="85"/>
      <c r="M174" s="85">
        <f>M157+M163+M168+M173</f>
        <v>0</v>
      </c>
      <c r="N174" s="85"/>
      <c r="O174" s="85">
        <f>O157+O163+O168+O173</f>
        <v>0</v>
      </c>
    </row>
    <row r="175" spans="1:15" ht="23.4" x14ac:dyDescent="0.45">
      <c r="A175" s="223" t="s">
        <v>36</v>
      </c>
      <c r="B175" s="223"/>
      <c r="C175" s="223"/>
      <c r="D175" s="139"/>
      <c r="E175" s="86" t="e">
        <f>SUM(G174:O174)/E174</f>
        <v>#DIV/0!</v>
      </c>
      <c r="F175" s="139"/>
      <c r="G175" s="87" t="e">
        <f>G174/$E$174</f>
        <v>#DIV/0!</v>
      </c>
      <c r="H175" s="87"/>
      <c r="I175" s="87" t="e">
        <f>I174/$E$174</f>
        <v>#DIV/0!</v>
      </c>
      <c r="J175" s="87"/>
      <c r="K175" s="87" t="e">
        <f>K174/$E$174</f>
        <v>#DIV/0!</v>
      </c>
      <c r="L175" s="87"/>
      <c r="M175" s="87" t="e">
        <f>M174/$E$174</f>
        <v>#DIV/0!</v>
      </c>
      <c r="N175" s="87"/>
      <c r="O175" s="87" t="e">
        <f>O174/$E$174</f>
        <v>#DIV/0!</v>
      </c>
    </row>
    <row r="176" spans="1:15" x14ac:dyDescent="0.25">
      <c r="A176" s="88"/>
      <c r="B176" s="88"/>
      <c r="C176" s="88"/>
      <c r="D176" s="88"/>
      <c r="E176" s="89"/>
      <c r="F176" s="88"/>
      <c r="G176" s="89"/>
      <c r="H176" s="88"/>
      <c r="I176" s="89"/>
      <c r="J176" s="88"/>
      <c r="K176" s="89"/>
      <c r="L176" s="88"/>
      <c r="M176" s="89"/>
      <c r="N176" s="88"/>
      <c r="O176" s="89"/>
    </row>
    <row r="177" spans="1:15" x14ac:dyDescent="0.25">
      <c r="A177" s="88"/>
      <c r="B177" s="88"/>
      <c r="C177" s="88"/>
      <c r="D177" s="88"/>
      <c r="E177" s="89"/>
      <c r="F177" s="88"/>
      <c r="G177" s="89"/>
      <c r="H177" s="88"/>
      <c r="I177" s="89"/>
      <c r="J177" s="88"/>
      <c r="K177" s="89"/>
      <c r="L177" s="88"/>
      <c r="M177" s="89"/>
      <c r="N177" s="88"/>
      <c r="O177" s="89"/>
    </row>
    <row r="178" spans="1:15" x14ac:dyDescent="0.25">
      <c r="A178" s="88"/>
      <c r="B178" s="88"/>
      <c r="C178" s="88"/>
      <c r="D178" s="88"/>
      <c r="E178" s="89"/>
      <c r="F178" s="88"/>
      <c r="G178" s="89"/>
      <c r="H178" s="88"/>
      <c r="I178" s="89"/>
      <c r="J178" s="88"/>
      <c r="K178" s="89"/>
      <c r="L178" s="88"/>
      <c r="M178" s="89"/>
      <c r="N178" s="88"/>
      <c r="O178" s="89"/>
    </row>
    <row r="179" spans="1:15" x14ac:dyDescent="0.25">
      <c r="A179" s="88"/>
      <c r="B179" s="88"/>
      <c r="C179" s="88"/>
      <c r="D179" s="88"/>
      <c r="E179" s="89"/>
      <c r="F179" s="88"/>
      <c r="G179" s="89"/>
      <c r="H179" s="88"/>
      <c r="I179" s="89"/>
      <c r="J179" s="88"/>
      <c r="K179" s="89"/>
      <c r="L179" s="88"/>
      <c r="M179" s="89"/>
      <c r="N179" s="88"/>
      <c r="O179" s="89"/>
    </row>
    <row r="180" spans="1:15" x14ac:dyDescent="0.25">
      <c r="A180" s="88"/>
      <c r="B180" s="88"/>
      <c r="C180" s="88"/>
      <c r="D180" s="88"/>
      <c r="E180" s="89"/>
      <c r="F180" s="88"/>
      <c r="G180" s="89"/>
      <c r="H180" s="88"/>
      <c r="I180" s="89"/>
      <c r="J180" s="88"/>
      <c r="K180" s="89"/>
      <c r="L180" s="88"/>
      <c r="M180" s="89"/>
      <c r="N180" s="88"/>
      <c r="O180" s="89"/>
    </row>
    <row r="181" spans="1:15" x14ac:dyDescent="0.25">
      <c r="A181" s="88"/>
      <c r="B181" s="88"/>
      <c r="C181" s="88"/>
      <c r="D181" s="88"/>
      <c r="E181" s="89"/>
      <c r="F181" s="88"/>
      <c r="G181" s="89"/>
      <c r="H181" s="88"/>
      <c r="I181" s="89"/>
      <c r="J181" s="88"/>
      <c r="K181" s="89"/>
      <c r="L181" s="88"/>
      <c r="M181" s="89"/>
      <c r="N181" s="88"/>
      <c r="O181" s="89"/>
    </row>
    <row r="182" spans="1:15" x14ac:dyDescent="0.25">
      <c r="A182" s="88"/>
      <c r="B182" s="88"/>
      <c r="C182" s="88"/>
      <c r="D182" s="88"/>
      <c r="E182" s="89"/>
      <c r="F182" s="88"/>
      <c r="G182" s="89"/>
      <c r="H182" s="88"/>
      <c r="I182" s="89"/>
      <c r="J182" s="88"/>
      <c r="K182" s="89"/>
      <c r="L182" s="88"/>
      <c r="M182" s="89"/>
      <c r="N182" s="88"/>
      <c r="O182" s="89"/>
    </row>
    <row r="183" spans="1:15" x14ac:dyDescent="0.25">
      <c r="A183" s="88"/>
      <c r="B183" s="88"/>
      <c r="C183" s="88"/>
      <c r="D183" s="88"/>
      <c r="E183" s="89"/>
      <c r="F183" s="88"/>
      <c r="G183" s="89"/>
      <c r="H183" s="88"/>
      <c r="I183" s="89"/>
      <c r="J183" s="88"/>
      <c r="K183" s="89"/>
      <c r="L183" s="88"/>
      <c r="M183" s="89"/>
      <c r="N183" s="88"/>
      <c r="O183" s="89"/>
    </row>
    <row r="184" spans="1:15" x14ac:dyDescent="0.25">
      <c r="A184" s="88"/>
      <c r="B184" s="88"/>
      <c r="C184" s="88"/>
      <c r="D184" s="88"/>
      <c r="E184" s="89"/>
      <c r="F184" s="88"/>
      <c r="G184" s="89"/>
      <c r="H184" s="88"/>
      <c r="I184" s="89"/>
      <c r="J184" s="88"/>
      <c r="K184" s="89"/>
      <c r="L184" s="88"/>
      <c r="M184" s="89"/>
      <c r="N184" s="88"/>
      <c r="O184" s="89"/>
    </row>
    <row r="185" spans="1:15" x14ac:dyDescent="0.25">
      <c r="A185" s="88"/>
      <c r="B185" s="88"/>
      <c r="C185" s="88"/>
      <c r="D185" s="88"/>
      <c r="E185" s="89"/>
      <c r="F185" s="88"/>
      <c r="G185" s="89"/>
      <c r="H185" s="88"/>
      <c r="I185" s="89"/>
      <c r="J185" s="88"/>
      <c r="K185" s="89"/>
      <c r="L185" s="88"/>
      <c r="M185" s="89"/>
      <c r="N185" s="88"/>
      <c r="O185" s="89"/>
    </row>
    <row r="186" spans="1:15" x14ac:dyDescent="0.25">
      <c r="A186" s="88"/>
      <c r="B186" s="88"/>
      <c r="C186" s="88"/>
      <c r="D186" s="88"/>
      <c r="E186" s="89"/>
      <c r="F186" s="88"/>
      <c r="G186" s="89"/>
      <c r="H186" s="88"/>
      <c r="I186" s="89"/>
      <c r="J186" s="88"/>
      <c r="K186" s="89"/>
      <c r="L186" s="88"/>
      <c r="M186" s="89"/>
      <c r="N186" s="88"/>
      <c r="O186" s="89"/>
    </row>
    <row r="187" spans="1:15" x14ac:dyDescent="0.25">
      <c r="A187" s="88"/>
      <c r="B187" s="88"/>
      <c r="C187" s="88"/>
      <c r="D187" s="88"/>
      <c r="E187" s="89"/>
      <c r="F187" s="88"/>
      <c r="G187" s="89"/>
      <c r="H187" s="88"/>
      <c r="I187" s="89"/>
      <c r="J187" s="88"/>
      <c r="K187" s="89"/>
      <c r="L187" s="88"/>
      <c r="M187" s="89"/>
      <c r="N187" s="88"/>
      <c r="O187" s="89"/>
    </row>
    <row r="188" spans="1:15" x14ac:dyDescent="0.25">
      <c r="A188" s="88"/>
      <c r="B188" s="88"/>
      <c r="C188" s="88"/>
      <c r="D188" s="88"/>
      <c r="E188" s="89"/>
      <c r="F188" s="88"/>
      <c r="G188" s="89"/>
      <c r="H188" s="88"/>
      <c r="I188" s="89"/>
      <c r="J188" s="88"/>
      <c r="K188" s="89"/>
      <c r="L188" s="88"/>
      <c r="M188" s="89"/>
      <c r="N188" s="88"/>
      <c r="O188" s="89"/>
    </row>
    <row r="189" spans="1:15" x14ac:dyDescent="0.25">
      <c r="A189" s="88"/>
      <c r="B189" s="88"/>
      <c r="C189" s="88"/>
      <c r="D189" s="88"/>
      <c r="E189" s="89"/>
      <c r="F189" s="88"/>
      <c r="G189" s="89"/>
      <c r="H189" s="88"/>
      <c r="I189" s="89"/>
      <c r="J189" s="88"/>
      <c r="K189" s="89"/>
      <c r="L189" s="88"/>
      <c r="M189" s="89"/>
      <c r="N189" s="88"/>
      <c r="O189" s="89"/>
    </row>
    <row r="190" spans="1:15" x14ac:dyDescent="0.25">
      <c r="A190" s="88"/>
      <c r="B190" s="88"/>
      <c r="C190" s="88"/>
      <c r="D190" s="88"/>
      <c r="E190" s="89"/>
      <c r="F190" s="88"/>
      <c r="G190" s="89"/>
      <c r="H190" s="88"/>
      <c r="I190" s="89"/>
      <c r="J190" s="88"/>
      <c r="K190" s="89"/>
      <c r="L190" s="88"/>
      <c r="M190" s="89"/>
      <c r="N190" s="88"/>
      <c r="O190" s="89"/>
    </row>
    <row r="191" spans="1:15" x14ac:dyDescent="0.25">
      <c r="A191" s="88"/>
      <c r="B191" s="88"/>
      <c r="C191" s="88"/>
      <c r="D191" s="88"/>
      <c r="E191" s="89"/>
      <c r="F191" s="88"/>
      <c r="G191" s="89"/>
      <c r="H191" s="88"/>
      <c r="I191" s="89"/>
      <c r="J191" s="88"/>
      <c r="K191" s="89"/>
      <c r="L191" s="88"/>
      <c r="M191" s="89"/>
      <c r="N191" s="88"/>
      <c r="O191" s="89"/>
    </row>
    <row r="192" spans="1:15" x14ac:dyDescent="0.25">
      <c r="A192" s="88"/>
      <c r="B192" s="88"/>
      <c r="C192" s="88"/>
      <c r="D192" s="88"/>
      <c r="E192" s="89"/>
      <c r="F192" s="88"/>
      <c r="G192" s="89"/>
      <c r="H192" s="88"/>
      <c r="I192" s="89"/>
      <c r="J192" s="88"/>
      <c r="K192" s="89"/>
      <c r="L192" s="88"/>
      <c r="M192" s="89"/>
      <c r="N192" s="88"/>
      <c r="O192" s="89"/>
    </row>
    <row r="193" spans="1:15" x14ac:dyDescent="0.25">
      <c r="A193" s="88"/>
      <c r="B193" s="88"/>
      <c r="C193" s="88"/>
      <c r="D193" s="88"/>
      <c r="E193" s="89"/>
      <c r="F193" s="88"/>
      <c r="G193" s="89"/>
      <c r="H193" s="88"/>
      <c r="I193" s="89"/>
      <c r="J193" s="88"/>
      <c r="K193" s="89"/>
      <c r="L193" s="88"/>
      <c r="M193" s="89"/>
      <c r="N193" s="88"/>
      <c r="O193" s="89"/>
    </row>
    <row r="194" spans="1:15" x14ac:dyDescent="0.25">
      <c r="A194" s="88"/>
      <c r="B194" s="88"/>
      <c r="C194" s="88"/>
      <c r="D194" s="88"/>
      <c r="E194" s="89"/>
      <c r="F194" s="88"/>
      <c r="G194" s="89"/>
      <c r="H194" s="88"/>
      <c r="I194" s="89"/>
      <c r="J194" s="88"/>
      <c r="K194" s="89"/>
      <c r="L194" s="88"/>
      <c r="M194" s="89"/>
      <c r="N194" s="88"/>
      <c r="O194" s="89"/>
    </row>
    <row r="195" spans="1:15" x14ac:dyDescent="0.25">
      <c r="A195" s="88"/>
      <c r="B195" s="88"/>
      <c r="C195" s="88"/>
      <c r="D195" s="88"/>
      <c r="E195" s="89"/>
      <c r="F195" s="88"/>
      <c r="G195" s="89"/>
      <c r="H195" s="88"/>
      <c r="I195" s="89"/>
      <c r="J195" s="88"/>
      <c r="K195" s="89"/>
      <c r="L195" s="88"/>
      <c r="M195" s="89"/>
      <c r="N195" s="88"/>
      <c r="O195" s="89"/>
    </row>
    <row r="196" spans="1:15" x14ac:dyDescent="0.25">
      <c r="A196" s="88"/>
      <c r="B196" s="88"/>
      <c r="C196" s="88"/>
      <c r="D196" s="88"/>
      <c r="E196" s="89"/>
      <c r="F196" s="88"/>
      <c r="G196" s="89"/>
      <c r="H196" s="88"/>
      <c r="I196" s="89"/>
      <c r="J196" s="88"/>
      <c r="K196" s="89"/>
      <c r="L196" s="88"/>
      <c r="M196" s="89"/>
      <c r="N196" s="88"/>
      <c r="O196" s="89"/>
    </row>
    <row r="197" spans="1:15" x14ac:dyDescent="0.25">
      <c r="A197" s="88"/>
      <c r="B197" s="88"/>
      <c r="C197" s="88"/>
      <c r="D197" s="88"/>
      <c r="E197" s="89"/>
      <c r="F197" s="88"/>
      <c r="G197" s="89"/>
      <c r="H197" s="88"/>
      <c r="I197" s="89"/>
      <c r="J197" s="88"/>
      <c r="K197" s="89"/>
      <c r="L197" s="88"/>
      <c r="M197" s="89"/>
      <c r="N197" s="88"/>
      <c r="O197" s="89"/>
    </row>
    <row r="198" spans="1:15" x14ac:dyDescent="0.25">
      <c r="A198" s="88"/>
      <c r="B198" s="88"/>
      <c r="C198" s="88"/>
      <c r="D198" s="88"/>
      <c r="E198" s="89"/>
      <c r="F198" s="88"/>
      <c r="G198" s="89"/>
      <c r="H198" s="88"/>
      <c r="I198" s="89"/>
      <c r="J198" s="88"/>
      <c r="K198" s="89"/>
      <c r="L198" s="88"/>
      <c r="M198" s="89"/>
      <c r="N198" s="88"/>
      <c r="O198" s="89"/>
    </row>
    <row r="199" spans="1:15" x14ac:dyDescent="0.25">
      <c r="A199" s="88"/>
      <c r="B199" s="88"/>
      <c r="C199" s="88"/>
      <c r="D199" s="88"/>
      <c r="E199" s="89"/>
      <c r="F199" s="88"/>
      <c r="G199" s="89"/>
      <c r="H199" s="88"/>
      <c r="I199" s="89"/>
      <c r="J199" s="88"/>
      <c r="K199" s="89"/>
      <c r="L199" s="88"/>
      <c r="M199" s="89"/>
      <c r="N199" s="88"/>
      <c r="O199" s="89"/>
    </row>
    <row r="200" spans="1:15" x14ac:dyDescent="0.25">
      <c r="A200" s="88"/>
      <c r="B200" s="88"/>
      <c r="C200" s="88"/>
      <c r="D200" s="88"/>
      <c r="E200" s="89"/>
      <c r="F200" s="88"/>
      <c r="G200" s="89"/>
      <c r="H200" s="88"/>
      <c r="I200" s="89"/>
      <c r="J200" s="88"/>
      <c r="K200" s="89"/>
      <c r="L200" s="88"/>
      <c r="M200" s="89"/>
      <c r="N200" s="88"/>
      <c r="O200" s="89"/>
    </row>
    <row r="201" spans="1:15" x14ac:dyDescent="0.25">
      <c r="A201" s="88"/>
      <c r="B201" s="88"/>
      <c r="C201" s="88"/>
      <c r="D201" s="88"/>
      <c r="E201" s="89"/>
      <c r="F201" s="88"/>
      <c r="G201" s="89"/>
      <c r="H201" s="88"/>
      <c r="I201" s="89"/>
      <c r="J201" s="88"/>
      <c r="K201" s="89"/>
      <c r="L201" s="88"/>
      <c r="M201" s="89"/>
      <c r="N201" s="88"/>
      <c r="O201" s="89"/>
    </row>
    <row r="202" spans="1:15" x14ac:dyDescent="0.25">
      <c r="A202" s="88"/>
      <c r="B202" s="88"/>
      <c r="C202" s="88"/>
      <c r="D202" s="88"/>
      <c r="E202" s="89"/>
      <c r="F202" s="88"/>
      <c r="G202" s="89"/>
      <c r="H202" s="88"/>
      <c r="I202" s="89"/>
      <c r="J202" s="88"/>
      <c r="K202" s="89"/>
      <c r="L202" s="88"/>
      <c r="M202" s="89"/>
      <c r="N202" s="88"/>
      <c r="O202" s="89"/>
    </row>
    <row r="203" spans="1:15" x14ac:dyDescent="0.25">
      <c r="A203" s="88"/>
      <c r="B203" s="88"/>
      <c r="C203" s="88"/>
      <c r="D203" s="88"/>
      <c r="E203" s="89"/>
      <c r="F203" s="88"/>
      <c r="G203" s="89"/>
      <c r="H203" s="88"/>
      <c r="I203" s="89"/>
      <c r="J203" s="88"/>
      <c r="K203" s="89"/>
      <c r="L203" s="88"/>
      <c r="M203" s="89"/>
      <c r="N203" s="88"/>
      <c r="O203" s="89"/>
    </row>
    <row r="204" spans="1:15" x14ac:dyDescent="0.25">
      <c r="A204" s="88"/>
      <c r="B204" s="88"/>
      <c r="C204" s="88"/>
      <c r="D204" s="88"/>
      <c r="E204" s="89"/>
      <c r="F204" s="88"/>
      <c r="G204" s="89"/>
      <c r="H204" s="88"/>
      <c r="I204" s="89"/>
      <c r="J204" s="88"/>
      <c r="K204" s="89"/>
      <c r="L204" s="88"/>
      <c r="M204" s="89"/>
      <c r="N204" s="88"/>
      <c r="O204" s="89"/>
    </row>
    <row r="205" spans="1:15" x14ac:dyDescent="0.25">
      <c r="A205" s="88"/>
      <c r="B205" s="88"/>
      <c r="C205" s="88"/>
      <c r="D205" s="88"/>
      <c r="E205" s="89"/>
      <c r="F205" s="88"/>
      <c r="G205" s="89"/>
      <c r="H205" s="88"/>
      <c r="I205" s="89"/>
      <c r="J205" s="88"/>
      <c r="K205" s="89"/>
      <c r="L205" s="88"/>
      <c r="M205" s="89"/>
      <c r="N205" s="88"/>
      <c r="O205" s="89"/>
    </row>
    <row r="206" spans="1:15" x14ac:dyDescent="0.25">
      <c r="A206" s="88"/>
      <c r="B206" s="88"/>
      <c r="C206" s="88"/>
      <c r="D206" s="88"/>
      <c r="E206" s="89"/>
      <c r="F206" s="88"/>
      <c r="G206" s="89"/>
      <c r="H206" s="88"/>
      <c r="I206" s="89"/>
      <c r="J206" s="88"/>
      <c r="K206" s="89"/>
      <c r="L206" s="88"/>
      <c r="M206" s="89"/>
      <c r="N206" s="88"/>
      <c r="O206" s="89"/>
    </row>
    <row r="207" spans="1:15" x14ac:dyDescent="0.25">
      <c r="A207" s="88"/>
      <c r="B207" s="88"/>
      <c r="C207" s="88"/>
      <c r="D207" s="88"/>
      <c r="E207" s="89"/>
      <c r="F207" s="88"/>
      <c r="G207" s="89"/>
      <c r="H207" s="88"/>
      <c r="I207" s="89"/>
      <c r="J207" s="88"/>
      <c r="K207" s="89"/>
      <c r="L207" s="88"/>
      <c r="M207" s="89"/>
      <c r="N207" s="88"/>
      <c r="O207" s="89"/>
    </row>
    <row r="208" spans="1:15" x14ac:dyDescent="0.25">
      <c r="A208" s="88"/>
      <c r="B208" s="88"/>
      <c r="C208" s="88"/>
      <c r="D208" s="88"/>
      <c r="E208" s="89"/>
      <c r="F208" s="88"/>
      <c r="G208" s="89"/>
      <c r="H208" s="88"/>
      <c r="I208" s="89"/>
      <c r="J208" s="88"/>
      <c r="K208" s="89"/>
      <c r="L208" s="88"/>
      <c r="M208" s="89"/>
      <c r="N208" s="88"/>
      <c r="O208" s="89"/>
    </row>
    <row r="209" spans="1:15" x14ac:dyDescent="0.25">
      <c r="A209" s="88"/>
      <c r="B209" s="88"/>
      <c r="C209" s="88"/>
      <c r="D209" s="88"/>
      <c r="E209" s="89"/>
      <c r="F209" s="88"/>
      <c r="G209" s="89"/>
      <c r="H209" s="88"/>
      <c r="I209" s="89"/>
      <c r="J209" s="88"/>
      <c r="K209" s="89"/>
      <c r="L209" s="88"/>
      <c r="M209" s="89"/>
      <c r="N209" s="88"/>
      <c r="O209" s="89"/>
    </row>
    <row r="210" spans="1:15" x14ac:dyDescent="0.25">
      <c r="A210" s="88"/>
      <c r="B210" s="88"/>
      <c r="C210" s="88"/>
      <c r="D210" s="88"/>
      <c r="E210" s="89"/>
      <c r="F210" s="88"/>
      <c r="G210" s="89"/>
      <c r="H210" s="88"/>
      <c r="I210" s="89"/>
      <c r="J210" s="88"/>
      <c r="K210" s="89"/>
      <c r="L210" s="88"/>
      <c r="M210" s="89"/>
      <c r="N210" s="88"/>
      <c r="O210" s="89"/>
    </row>
    <row r="211" spans="1:15" x14ac:dyDescent="0.25">
      <c r="A211" s="88"/>
      <c r="B211" s="88"/>
      <c r="C211" s="88"/>
      <c r="D211" s="88"/>
      <c r="E211" s="89"/>
      <c r="F211" s="88"/>
      <c r="G211" s="89"/>
      <c r="H211" s="88"/>
      <c r="I211" s="89"/>
      <c r="J211" s="88"/>
      <c r="K211" s="89"/>
      <c r="L211" s="88"/>
      <c r="M211" s="89"/>
      <c r="N211" s="88"/>
      <c r="O211" s="89"/>
    </row>
    <row r="212" spans="1:15" x14ac:dyDescent="0.25">
      <c r="A212" s="88"/>
      <c r="B212" s="88"/>
      <c r="C212" s="88"/>
      <c r="D212" s="88"/>
      <c r="E212" s="89"/>
      <c r="F212" s="88"/>
      <c r="G212" s="89"/>
      <c r="H212" s="88"/>
      <c r="I212" s="89"/>
      <c r="J212" s="88"/>
      <c r="K212" s="89"/>
      <c r="L212" s="88"/>
      <c r="M212" s="89"/>
      <c r="N212" s="88"/>
      <c r="O212" s="89"/>
    </row>
    <row r="213" spans="1:15" x14ac:dyDescent="0.25">
      <c r="A213" s="88"/>
      <c r="B213" s="88"/>
      <c r="C213" s="88"/>
      <c r="D213" s="88"/>
      <c r="E213" s="89"/>
      <c r="F213" s="88"/>
      <c r="G213" s="89"/>
      <c r="H213" s="88"/>
      <c r="I213" s="89"/>
      <c r="J213" s="88"/>
      <c r="K213" s="89"/>
      <c r="L213" s="88"/>
      <c r="M213" s="89"/>
      <c r="N213" s="88"/>
      <c r="O213" s="89"/>
    </row>
    <row r="214" spans="1:15" x14ac:dyDescent="0.25">
      <c r="A214" s="88"/>
      <c r="B214" s="88"/>
      <c r="C214" s="88"/>
      <c r="D214" s="88"/>
      <c r="E214" s="89"/>
      <c r="F214" s="88"/>
      <c r="G214" s="89"/>
      <c r="H214" s="88"/>
      <c r="I214" s="89"/>
      <c r="J214" s="88"/>
      <c r="K214" s="89"/>
      <c r="L214" s="88"/>
      <c r="M214" s="89"/>
      <c r="N214" s="88"/>
      <c r="O214" s="89"/>
    </row>
    <row r="215" spans="1:15" x14ac:dyDescent="0.25">
      <c r="A215" s="88"/>
      <c r="B215" s="88"/>
      <c r="C215" s="88"/>
      <c r="D215" s="88"/>
      <c r="E215" s="89"/>
      <c r="F215" s="88"/>
      <c r="G215" s="89"/>
      <c r="H215" s="88"/>
      <c r="I215" s="89"/>
      <c r="J215" s="88"/>
      <c r="K215" s="89"/>
      <c r="L215" s="88"/>
      <c r="M215" s="89"/>
      <c r="N215" s="88"/>
      <c r="O215" s="89"/>
    </row>
    <row r="216" spans="1:15" x14ac:dyDescent="0.25">
      <c r="A216" s="88"/>
      <c r="B216" s="88"/>
      <c r="C216" s="88"/>
      <c r="D216" s="88"/>
      <c r="E216" s="89"/>
      <c r="F216" s="88"/>
      <c r="G216" s="89"/>
      <c r="H216" s="88"/>
      <c r="I216" s="89"/>
      <c r="J216" s="88"/>
      <c r="K216" s="89"/>
      <c r="L216" s="88"/>
      <c r="M216" s="89"/>
      <c r="N216" s="88"/>
      <c r="O216" s="89"/>
    </row>
    <row r="217" spans="1:15" x14ac:dyDescent="0.25">
      <c r="A217" s="88"/>
      <c r="B217" s="88"/>
      <c r="C217" s="88"/>
      <c r="D217" s="88"/>
      <c r="E217" s="89"/>
      <c r="F217" s="88"/>
      <c r="G217" s="89"/>
      <c r="H217" s="88"/>
      <c r="I217" s="89"/>
      <c r="J217" s="88"/>
      <c r="K217" s="89"/>
      <c r="L217" s="88"/>
      <c r="M217" s="89"/>
      <c r="N217" s="88"/>
      <c r="O217" s="89"/>
    </row>
    <row r="218" spans="1:15" x14ac:dyDescent="0.25">
      <c r="A218" s="88"/>
      <c r="B218" s="88"/>
      <c r="C218" s="88"/>
      <c r="D218" s="88"/>
      <c r="E218" s="89"/>
      <c r="F218" s="88"/>
      <c r="G218" s="89"/>
      <c r="H218" s="88"/>
      <c r="I218" s="89"/>
      <c r="J218" s="88"/>
      <c r="K218" s="89"/>
      <c r="L218" s="88"/>
      <c r="M218" s="89"/>
      <c r="N218" s="88"/>
      <c r="O218" s="89"/>
    </row>
    <row r="219" spans="1:15" x14ac:dyDescent="0.25">
      <c r="A219" s="88"/>
      <c r="B219" s="88"/>
      <c r="C219" s="88"/>
      <c r="D219" s="88"/>
      <c r="E219" s="89"/>
      <c r="F219" s="88"/>
      <c r="G219" s="89"/>
      <c r="H219" s="88"/>
      <c r="I219" s="89"/>
      <c r="J219" s="88"/>
      <c r="K219" s="89"/>
      <c r="L219" s="88"/>
      <c r="M219" s="89"/>
      <c r="N219" s="88"/>
      <c r="O219" s="89"/>
    </row>
    <row r="220" spans="1:15" x14ac:dyDescent="0.25">
      <c r="A220" s="88"/>
      <c r="B220" s="88"/>
      <c r="C220" s="88"/>
      <c r="D220" s="88"/>
      <c r="E220" s="89"/>
      <c r="F220" s="88"/>
      <c r="G220" s="89"/>
      <c r="H220" s="88"/>
      <c r="I220" s="89"/>
      <c r="J220" s="88"/>
      <c r="K220" s="89"/>
      <c r="L220" s="88"/>
      <c r="M220" s="89"/>
      <c r="N220" s="88"/>
      <c r="O220" s="89"/>
    </row>
  </sheetData>
  <sheetProtection sheet="1" objects="1" scenarios="1" insertRows="0"/>
  <mergeCells count="151">
    <mergeCell ref="A141:C141"/>
    <mergeCell ref="A142:C142"/>
    <mergeCell ref="A143:C143"/>
    <mergeCell ref="A144:C144"/>
    <mergeCell ref="A145:C145"/>
    <mergeCell ref="A136:C136"/>
    <mergeCell ref="A137:C137"/>
    <mergeCell ref="A138:C138"/>
    <mergeCell ref="A139:C139"/>
    <mergeCell ref="A171:C171"/>
    <mergeCell ref="A172:C172"/>
    <mergeCell ref="A173:C173"/>
    <mergeCell ref="A174:C174"/>
    <mergeCell ref="A175:C175"/>
    <mergeCell ref="A166:C166"/>
    <mergeCell ref="A167:C167"/>
    <mergeCell ref="A168:C168"/>
    <mergeCell ref="A169:C169"/>
    <mergeCell ref="A170:C170"/>
    <mergeCell ref="A163:C163"/>
    <mergeCell ref="A164:C164"/>
    <mergeCell ref="A165:C165"/>
    <mergeCell ref="A152:C152"/>
    <mergeCell ref="A153:C153"/>
    <mergeCell ref="A157:C157"/>
    <mergeCell ref="A158:C158"/>
    <mergeCell ref="A159:C159"/>
    <mergeCell ref="G147:O147"/>
    <mergeCell ref="A148:C149"/>
    <mergeCell ref="E148:E149"/>
    <mergeCell ref="A150:C150"/>
    <mergeCell ref="A151:C151"/>
    <mergeCell ref="A162:C162"/>
    <mergeCell ref="A154:C154"/>
    <mergeCell ref="A155:C155"/>
    <mergeCell ref="A156:C156"/>
    <mergeCell ref="A160:C160"/>
    <mergeCell ref="A161:C161"/>
    <mergeCell ref="A140:C140"/>
    <mergeCell ref="A130:C130"/>
    <mergeCell ref="A131:C131"/>
    <mergeCell ref="A133:C133"/>
    <mergeCell ref="A134:C134"/>
    <mergeCell ref="A135:C135"/>
    <mergeCell ref="A122:C122"/>
    <mergeCell ref="A123:C123"/>
    <mergeCell ref="A127:C127"/>
    <mergeCell ref="A128:C128"/>
    <mergeCell ref="A129:C129"/>
    <mergeCell ref="A126:C126"/>
    <mergeCell ref="A132:C132"/>
    <mergeCell ref="A124:C124"/>
    <mergeCell ref="A125:C125"/>
    <mergeCell ref="G117:O117"/>
    <mergeCell ref="A118:C119"/>
    <mergeCell ref="E118:E119"/>
    <mergeCell ref="A120:C120"/>
    <mergeCell ref="A121:C121"/>
    <mergeCell ref="A100:C100"/>
    <mergeCell ref="A101:C101"/>
    <mergeCell ref="A103:C103"/>
    <mergeCell ref="A92:C92"/>
    <mergeCell ref="A93:C93"/>
    <mergeCell ref="A97:C97"/>
    <mergeCell ref="A115:C115"/>
    <mergeCell ref="A102:C102"/>
    <mergeCell ref="A94:C94"/>
    <mergeCell ref="A95:C95"/>
    <mergeCell ref="A96:C96"/>
    <mergeCell ref="A114:C114"/>
    <mergeCell ref="A107:C107"/>
    <mergeCell ref="A108:C108"/>
    <mergeCell ref="A98:C98"/>
    <mergeCell ref="A99:C99"/>
    <mergeCell ref="A90:C90"/>
    <mergeCell ref="A84:C84"/>
    <mergeCell ref="A85:C85"/>
    <mergeCell ref="A91:C91"/>
    <mergeCell ref="A109:C109"/>
    <mergeCell ref="A110:C110"/>
    <mergeCell ref="A111:C111"/>
    <mergeCell ref="A112:C112"/>
    <mergeCell ref="A113:C113"/>
    <mergeCell ref="A104:C104"/>
    <mergeCell ref="A105:C105"/>
    <mergeCell ref="A106:C106"/>
    <mergeCell ref="E88:E89"/>
    <mergeCell ref="A88:C89"/>
    <mergeCell ref="G87:O87"/>
    <mergeCell ref="A74:C74"/>
    <mergeCell ref="A75:C75"/>
    <mergeCell ref="A76:C76"/>
    <mergeCell ref="A77:C77"/>
    <mergeCell ref="A78:C78"/>
    <mergeCell ref="A68:C68"/>
    <mergeCell ref="A69:C69"/>
    <mergeCell ref="A70:C70"/>
    <mergeCell ref="A71:C71"/>
    <mergeCell ref="A73:C73"/>
    <mergeCell ref="A79:C79"/>
    <mergeCell ref="A80:C80"/>
    <mergeCell ref="A81:C81"/>
    <mergeCell ref="A82:C82"/>
    <mergeCell ref="A83:C83"/>
    <mergeCell ref="A72:C72"/>
    <mergeCell ref="A67:C67"/>
    <mergeCell ref="G57:O57"/>
    <mergeCell ref="A58:C59"/>
    <mergeCell ref="E58:E59"/>
    <mergeCell ref="A53:C53"/>
    <mergeCell ref="A54:C54"/>
    <mergeCell ref="A55:C55"/>
    <mergeCell ref="A64:C64"/>
    <mergeCell ref="A65:C65"/>
    <mergeCell ref="A66:C66"/>
    <mergeCell ref="A63:C63"/>
    <mergeCell ref="A60:C60"/>
    <mergeCell ref="A61:C61"/>
    <mergeCell ref="A62:C62"/>
    <mergeCell ref="A45:B45"/>
    <mergeCell ref="A46:B46"/>
    <mergeCell ref="A47:B47"/>
    <mergeCell ref="A50:B50"/>
    <mergeCell ref="A51:B51"/>
    <mergeCell ref="A52:B52"/>
    <mergeCell ref="A49:B49"/>
    <mergeCell ref="A43:C43"/>
    <mergeCell ref="A48:C48"/>
    <mergeCell ref="A38:B38"/>
    <mergeCell ref="A44:B44"/>
    <mergeCell ref="A34:B34"/>
    <mergeCell ref="A35:B35"/>
    <mergeCell ref="A36:B36"/>
    <mergeCell ref="A42:B42"/>
    <mergeCell ref="A39:B39"/>
    <mergeCell ref="A40:B40"/>
    <mergeCell ref="A41:B41"/>
    <mergeCell ref="E10:G10"/>
    <mergeCell ref="A1:O1"/>
    <mergeCell ref="A28:C29"/>
    <mergeCell ref="A3:E3"/>
    <mergeCell ref="A26:E26"/>
    <mergeCell ref="A37:C37"/>
    <mergeCell ref="E28:E29"/>
    <mergeCell ref="G27:O27"/>
    <mergeCell ref="E6:K6"/>
    <mergeCell ref="A22:O24"/>
    <mergeCell ref="A30:B30"/>
    <mergeCell ref="A31:B31"/>
    <mergeCell ref="A32:B32"/>
    <mergeCell ref="A33:B33"/>
  </mergeCells>
  <phoneticPr fontId="2" type="noConversion"/>
  <conditionalFormatting sqref="F44 D44:D49 F49 D54:D55 F30:F38 D30:D42">
    <cfRule type="cellIs" dxfId="94" priority="126" stopIfTrue="1" operator="equal">
      <formula>"*"</formula>
    </cfRule>
  </conditionalFormatting>
  <conditionalFormatting sqref="D43 F43">
    <cfRule type="cellIs" dxfId="93" priority="107" stopIfTrue="1" operator="equal">
      <formula>"*"</formula>
    </cfRule>
  </conditionalFormatting>
  <conditionalFormatting sqref="D50:D52">
    <cfRule type="cellIs" dxfId="92" priority="106" stopIfTrue="1" operator="equal">
      <formula>"*"</formula>
    </cfRule>
  </conditionalFormatting>
  <conditionalFormatting sqref="D53">
    <cfRule type="cellIs" dxfId="91" priority="105" stopIfTrue="1" operator="equal">
      <formula>"*"</formula>
    </cfRule>
  </conditionalFormatting>
  <conditionalFormatting sqref="F45:F47">
    <cfRule type="cellIs" dxfId="90" priority="101" stopIfTrue="1" operator="equal">
      <formula>"*"</formula>
    </cfRule>
  </conditionalFormatting>
  <conditionalFormatting sqref="F39:F42">
    <cfRule type="cellIs" dxfId="89" priority="103" stopIfTrue="1" operator="equal">
      <formula>"*"</formula>
    </cfRule>
  </conditionalFormatting>
  <conditionalFormatting sqref="F48">
    <cfRule type="cellIs" dxfId="88" priority="102" stopIfTrue="1" operator="equal">
      <formula>"*"</formula>
    </cfRule>
  </conditionalFormatting>
  <conditionalFormatting sqref="F50:F52">
    <cfRule type="cellIs" dxfId="87" priority="100" stopIfTrue="1" operator="equal">
      <formula>"*"</formula>
    </cfRule>
  </conditionalFormatting>
  <conditionalFormatting sqref="D60 F60 F74 D74:D79 F79 F67:F68 D67:D72">
    <cfRule type="cellIs" dxfId="86" priority="98" stopIfTrue="1" operator="equal">
      <formula>"*"</formula>
    </cfRule>
  </conditionalFormatting>
  <conditionalFormatting sqref="D73 F73">
    <cfRule type="cellIs" dxfId="85" priority="96" stopIfTrue="1" operator="equal">
      <formula>"*"</formula>
    </cfRule>
  </conditionalFormatting>
  <conditionalFormatting sqref="D80:D82">
    <cfRule type="cellIs" dxfId="84" priority="95" stopIfTrue="1" operator="equal">
      <formula>"*"</formula>
    </cfRule>
  </conditionalFormatting>
  <conditionalFormatting sqref="F75:F77">
    <cfRule type="cellIs" dxfId="83" priority="91" stopIfTrue="1" operator="equal">
      <formula>"*"</formula>
    </cfRule>
  </conditionalFormatting>
  <conditionalFormatting sqref="F69:F72">
    <cfRule type="cellIs" dxfId="82" priority="93" stopIfTrue="1" operator="equal">
      <formula>"*"</formula>
    </cfRule>
  </conditionalFormatting>
  <conditionalFormatting sqref="F78">
    <cfRule type="cellIs" dxfId="81" priority="92" stopIfTrue="1" operator="equal">
      <formula>"*"</formula>
    </cfRule>
  </conditionalFormatting>
  <conditionalFormatting sqref="F80:F82">
    <cfRule type="cellIs" dxfId="80" priority="90" stopIfTrue="1" operator="equal">
      <formula>"*"</formula>
    </cfRule>
  </conditionalFormatting>
  <conditionalFormatting sqref="E116 G116:O116">
    <cfRule type="cellIs" dxfId="79" priority="87" stopIfTrue="1" operator="equal">
      <formula>0</formula>
    </cfRule>
  </conditionalFormatting>
  <conditionalFormatting sqref="F106 D106:D111 F111 D116 D92:D104 F92:F102">
    <cfRule type="cellIs" dxfId="78" priority="88" stopIfTrue="1" operator="equal">
      <formula>"*"</formula>
    </cfRule>
  </conditionalFormatting>
  <conditionalFormatting sqref="D105 F105">
    <cfRule type="cellIs" dxfId="77" priority="86" stopIfTrue="1" operator="equal">
      <formula>"*"</formula>
    </cfRule>
  </conditionalFormatting>
  <conditionalFormatting sqref="D112">
    <cfRule type="cellIs" dxfId="76" priority="85" stopIfTrue="1" operator="equal">
      <formula>"*"</formula>
    </cfRule>
  </conditionalFormatting>
  <conditionalFormatting sqref="D115 F115">
    <cfRule type="cellIs" dxfId="75" priority="84" stopIfTrue="1" operator="equal">
      <formula>"*"</formula>
    </cfRule>
  </conditionalFormatting>
  <conditionalFormatting sqref="F107:F109">
    <cfRule type="cellIs" dxfId="74" priority="81" stopIfTrue="1" operator="equal">
      <formula>"*"</formula>
    </cfRule>
  </conditionalFormatting>
  <conditionalFormatting sqref="F101:F104">
    <cfRule type="cellIs" dxfId="73" priority="83" stopIfTrue="1" operator="equal">
      <formula>"*"</formula>
    </cfRule>
  </conditionalFormatting>
  <conditionalFormatting sqref="F110">
    <cfRule type="cellIs" dxfId="72" priority="82" stopIfTrue="1" operator="equal">
      <formula>"*"</formula>
    </cfRule>
  </conditionalFormatting>
  <conditionalFormatting sqref="F112">
    <cfRule type="cellIs" dxfId="71" priority="80" stopIfTrue="1" operator="equal">
      <formula>"*"</formula>
    </cfRule>
  </conditionalFormatting>
  <conditionalFormatting sqref="F116">
    <cfRule type="cellIs" dxfId="70" priority="79" stopIfTrue="1" operator="equal">
      <formula>0</formula>
    </cfRule>
  </conditionalFormatting>
  <conditionalFormatting sqref="G115:O115">
    <cfRule type="cellIs" dxfId="69" priority="77" stopIfTrue="1" operator="equal">
      <formula>0</formula>
    </cfRule>
  </conditionalFormatting>
  <conditionalFormatting sqref="F104 D104:D109 F109 D115 F115 F90:F98 D90:D102">
    <cfRule type="cellIs" dxfId="68" priority="78" stopIfTrue="1" operator="equal">
      <formula>"*"</formula>
    </cfRule>
  </conditionalFormatting>
  <conditionalFormatting sqref="D103 F103">
    <cfRule type="cellIs" dxfId="67" priority="76" stopIfTrue="1" operator="equal">
      <formula>"*"</formula>
    </cfRule>
  </conditionalFormatting>
  <conditionalFormatting sqref="D110:D112">
    <cfRule type="cellIs" dxfId="66" priority="75" stopIfTrue="1" operator="equal">
      <formula>"*"</formula>
    </cfRule>
  </conditionalFormatting>
  <conditionalFormatting sqref="F105:F107">
    <cfRule type="cellIs" dxfId="65" priority="71" stopIfTrue="1" operator="equal">
      <formula>"*"</formula>
    </cfRule>
  </conditionalFormatting>
  <conditionalFormatting sqref="F99:F102">
    <cfRule type="cellIs" dxfId="64" priority="73" stopIfTrue="1" operator="equal">
      <formula>"*"</formula>
    </cfRule>
  </conditionalFormatting>
  <conditionalFormatting sqref="F108">
    <cfRule type="cellIs" dxfId="63" priority="72" stopIfTrue="1" operator="equal">
      <formula>"*"</formula>
    </cfRule>
  </conditionalFormatting>
  <conditionalFormatting sqref="F110:F112">
    <cfRule type="cellIs" dxfId="62" priority="70" stopIfTrue="1" operator="equal">
      <formula>"*"</formula>
    </cfRule>
  </conditionalFormatting>
  <conditionalFormatting sqref="F136 D136:D141 F141 F122:F130 D122:D134">
    <cfRule type="cellIs" dxfId="61" priority="68" stopIfTrue="1" operator="equal">
      <formula>"*"</formula>
    </cfRule>
  </conditionalFormatting>
  <conditionalFormatting sqref="D135 F135">
    <cfRule type="cellIs" dxfId="60" priority="67" stopIfTrue="1" operator="equal">
      <formula>"*"</formula>
    </cfRule>
  </conditionalFormatting>
  <conditionalFormatting sqref="D142">
    <cfRule type="cellIs" dxfId="59" priority="66" stopIfTrue="1" operator="equal">
      <formula>"*"</formula>
    </cfRule>
  </conditionalFormatting>
  <conditionalFormatting sqref="D145 F145">
    <cfRule type="cellIs" dxfId="58" priority="65" stopIfTrue="1" operator="equal">
      <formula>"*"</formula>
    </cfRule>
  </conditionalFormatting>
  <conditionalFormatting sqref="F137:F139">
    <cfRule type="cellIs" dxfId="57" priority="62" stopIfTrue="1" operator="equal">
      <formula>"*"</formula>
    </cfRule>
  </conditionalFormatting>
  <conditionalFormatting sqref="F131:F134">
    <cfRule type="cellIs" dxfId="56" priority="64" stopIfTrue="1" operator="equal">
      <formula>"*"</formula>
    </cfRule>
  </conditionalFormatting>
  <conditionalFormatting sqref="F140">
    <cfRule type="cellIs" dxfId="55" priority="63" stopIfTrue="1" operator="equal">
      <formula>"*"</formula>
    </cfRule>
  </conditionalFormatting>
  <conditionalFormatting sqref="F142">
    <cfRule type="cellIs" dxfId="54" priority="61" stopIfTrue="1" operator="equal">
      <formula>"*"</formula>
    </cfRule>
  </conditionalFormatting>
  <conditionalFormatting sqref="G145:O145">
    <cfRule type="cellIs" dxfId="53" priority="59" stopIfTrue="1" operator="equal">
      <formula>0</formula>
    </cfRule>
  </conditionalFormatting>
  <conditionalFormatting sqref="F134 D134:D139 F139 D145 F145 F120:F128 D120:D132">
    <cfRule type="cellIs" dxfId="52" priority="60" stopIfTrue="1" operator="equal">
      <formula>"*"</formula>
    </cfRule>
  </conditionalFormatting>
  <conditionalFormatting sqref="D133 F133">
    <cfRule type="cellIs" dxfId="51" priority="58" stopIfTrue="1" operator="equal">
      <formula>"*"</formula>
    </cfRule>
  </conditionalFormatting>
  <conditionalFormatting sqref="D140:D142">
    <cfRule type="cellIs" dxfId="50" priority="57" stopIfTrue="1" operator="equal">
      <formula>"*"</formula>
    </cfRule>
  </conditionalFormatting>
  <conditionalFormatting sqref="F135:F137">
    <cfRule type="cellIs" dxfId="49" priority="53" stopIfTrue="1" operator="equal">
      <formula>"*"</formula>
    </cfRule>
  </conditionalFormatting>
  <conditionalFormatting sqref="F129:F132">
    <cfRule type="cellIs" dxfId="48" priority="55" stopIfTrue="1" operator="equal">
      <formula>"*"</formula>
    </cfRule>
  </conditionalFormatting>
  <conditionalFormatting sqref="F138">
    <cfRule type="cellIs" dxfId="47" priority="54" stopIfTrue="1" operator="equal">
      <formula>"*"</formula>
    </cfRule>
  </conditionalFormatting>
  <conditionalFormatting sqref="F140:F142">
    <cfRule type="cellIs" dxfId="46" priority="52" stopIfTrue="1" operator="equal">
      <formula>"*"</formula>
    </cfRule>
  </conditionalFormatting>
  <conditionalFormatting sqref="F166 D166:D171 F171 D152:D164 F152:F162">
    <cfRule type="cellIs" dxfId="45" priority="50" stopIfTrue="1" operator="equal">
      <formula>"*"</formula>
    </cfRule>
  </conditionalFormatting>
  <conditionalFormatting sqref="D165 F165">
    <cfRule type="cellIs" dxfId="44" priority="49" stopIfTrue="1" operator="equal">
      <formula>"*"</formula>
    </cfRule>
  </conditionalFormatting>
  <conditionalFormatting sqref="D172">
    <cfRule type="cellIs" dxfId="43" priority="48" stopIfTrue="1" operator="equal">
      <formula>"*"</formula>
    </cfRule>
  </conditionalFormatting>
  <conditionalFormatting sqref="D175 F175">
    <cfRule type="cellIs" dxfId="42" priority="47" stopIfTrue="1" operator="equal">
      <formula>"*"</formula>
    </cfRule>
  </conditionalFormatting>
  <conditionalFormatting sqref="F167:F169">
    <cfRule type="cellIs" dxfId="41" priority="44" stopIfTrue="1" operator="equal">
      <formula>"*"</formula>
    </cfRule>
  </conditionalFormatting>
  <conditionalFormatting sqref="F161:F164">
    <cfRule type="cellIs" dxfId="40" priority="46" stopIfTrue="1" operator="equal">
      <formula>"*"</formula>
    </cfRule>
  </conditionalFormatting>
  <conditionalFormatting sqref="F170">
    <cfRule type="cellIs" dxfId="39" priority="45" stopIfTrue="1" operator="equal">
      <formula>"*"</formula>
    </cfRule>
  </conditionalFormatting>
  <conditionalFormatting sqref="F172">
    <cfRule type="cellIs" dxfId="38" priority="43" stopIfTrue="1" operator="equal">
      <formula>"*"</formula>
    </cfRule>
  </conditionalFormatting>
  <conditionalFormatting sqref="G175:O175">
    <cfRule type="cellIs" dxfId="37" priority="41" stopIfTrue="1" operator="equal">
      <formula>0</formula>
    </cfRule>
  </conditionalFormatting>
  <conditionalFormatting sqref="F164 D164:D169 F169 D175 F175 F150:F158 D150:D162">
    <cfRule type="cellIs" dxfId="36" priority="42" stopIfTrue="1" operator="equal">
      <formula>"*"</formula>
    </cfRule>
  </conditionalFormatting>
  <conditionalFormatting sqref="D163 F163">
    <cfRule type="cellIs" dxfId="35" priority="40" stopIfTrue="1" operator="equal">
      <formula>"*"</formula>
    </cfRule>
  </conditionalFormatting>
  <conditionalFormatting sqref="D170:D172">
    <cfRule type="cellIs" dxfId="34" priority="39" stopIfTrue="1" operator="equal">
      <formula>"*"</formula>
    </cfRule>
  </conditionalFormatting>
  <conditionalFormatting sqref="F165:F167">
    <cfRule type="cellIs" dxfId="33" priority="35" stopIfTrue="1" operator="equal">
      <formula>"*"</formula>
    </cfRule>
  </conditionalFormatting>
  <conditionalFormatting sqref="F159:F162">
    <cfRule type="cellIs" dxfId="32" priority="37" stopIfTrue="1" operator="equal">
      <formula>"*"</formula>
    </cfRule>
  </conditionalFormatting>
  <conditionalFormatting sqref="F168">
    <cfRule type="cellIs" dxfId="31" priority="36" stopIfTrue="1" operator="equal">
      <formula>"*"</formula>
    </cfRule>
  </conditionalFormatting>
  <conditionalFormatting sqref="F170:F172">
    <cfRule type="cellIs" dxfId="30" priority="34" stopIfTrue="1" operator="equal">
      <formula>"*"</formula>
    </cfRule>
  </conditionalFormatting>
  <conditionalFormatting sqref="D63:D66">
    <cfRule type="cellIs" dxfId="29" priority="32" stopIfTrue="1" operator="equal">
      <formula>"*"</formula>
    </cfRule>
  </conditionalFormatting>
  <conditionalFormatting sqref="F63:F66">
    <cfRule type="cellIs" dxfId="28" priority="31" stopIfTrue="1" operator="equal">
      <formula>"*"</formula>
    </cfRule>
  </conditionalFormatting>
  <conditionalFormatting sqref="D62">
    <cfRule type="cellIs" dxfId="27" priority="30" stopIfTrue="1" operator="equal">
      <formula>"*"</formula>
    </cfRule>
  </conditionalFormatting>
  <conditionalFormatting sqref="F62">
    <cfRule type="cellIs" dxfId="26" priority="29" stopIfTrue="1" operator="equal">
      <formula>"*"</formula>
    </cfRule>
  </conditionalFormatting>
  <conditionalFormatting sqref="D61">
    <cfRule type="cellIs" dxfId="25" priority="28" stopIfTrue="1" operator="equal">
      <formula>"*"</formula>
    </cfRule>
  </conditionalFormatting>
  <conditionalFormatting sqref="F61">
    <cfRule type="cellIs" dxfId="24" priority="27" stopIfTrue="1" operator="equal">
      <formula>"*"</formula>
    </cfRule>
  </conditionalFormatting>
  <conditionalFormatting sqref="G55:O55">
    <cfRule type="cellIs" dxfId="23" priority="23" stopIfTrue="1" operator="equal">
      <formula>0</formula>
    </cfRule>
  </conditionalFormatting>
  <conditionalFormatting sqref="F55">
    <cfRule type="cellIs" dxfId="22" priority="24" stopIfTrue="1" operator="equal">
      <formula>"*"</formula>
    </cfRule>
  </conditionalFormatting>
  <conditionalFormatting sqref="F53">
    <cfRule type="cellIs" dxfId="21" priority="22" stopIfTrue="1" operator="equal">
      <formula>"*"</formula>
    </cfRule>
  </conditionalFormatting>
  <conditionalFormatting sqref="F54">
    <cfRule type="cellIs" dxfId="20" priority="20" stopIfTrue="1" operator="equal">
      <formula>"*"</formula>
    </cfRule>
  </conditionalFormatting>
  <conditionalFormatting sqref="D84:D85">
    <cfRule type="cellIs" dxfId="19" priority="18" stopIfTrue="1" operator="equal">
      <formula>"*"</formula>
    </cfRule>
  </conditionalFormatting>
  <conditionalFormatting sqref="D83">
    <cfRule type="cellIs" dxfId="18" priority="17" stopIfTrue="1" operator="equal">
      <formula>"*"</formula>
    </cfRule>
  </conditionalFormatting>
  <conditionalFormatting sqref="G85:O85">
    <cfRule type="cellIs" dxfId="17" priority="15" stopIfTrue="1" operator="equal">
      <formula>0</formula>
    </cfRule>
  </conditionalFormatting>
  <conditionalFormatting sqref="F85">
    <cfRule type="cellIs" dxfId="16" priority="16" stopIfTrue="1" operator="equal">
      <formula>"*"</formula>
    </cfRule>
  </conditionalFormatting>
  <conditionalFormatting sqref="F83">
    <cfRule type="cellIs" dxfId="15" priority="14" stopIfTrue="1" operator="equal">
      <formula>"*"</formula>
    </cfRule>
  </conditionalFormatting>
  <conditionalFormatting sqref="F84">
    <cfRule type="cellIs" dxfId="14" priority="13" stopIfTrue="1" operator="equal">
      <formula>"*"</formula>
    </cfRule>
  </conditionalFormatting>
  <conditionalFormatting sqref="D114">
    <cfRule type="cellIs" dxfId="13" priority="12" stopIfTrue="1" operator="equal">
      <formula>"*"</formula>
    </cfRule>
  </conditionalFormatting>
  <conditionalFormatting sqref="D113">
    <cfRule type="cellIs" dxfId="12" priority="11" stopIfTrue="1" operator="equal">
      <formula>"*"</formula>
    </cfRule>
  </conditionalFormatting>
  <conditionalFormatting sqref="F113">
    <cfRule type="cellIs" dxfId="11" priority="10" stopIfTrue="1" operator="equal">
      <formula>"*"</formula>
    </cfRule>
  </conditionalFormatting>
  <conditionalFormatting sqref="F114">
    <cfRule type="cellIs" dxfId="10" priority="9" stopIfTrue="1" operator="equal">
      <formula>"*"</formula>
    </cfRule>
  </conditionalFormatting>
  <conditionalFormatting sqref="D144">
    <cfRule type="cellIs" dxfId="9" priority="8" stopIfTrue="1" operator="equal">
      <formula>"*"</formula>
    </cfRule>
  </conditionalFormatting>
  <conditionalFormatting sqref="D143">
    <cfRule type="cellIs" dxfId="8" priority="7" stopIfTrue="1" operator="equal">
      <formula>"*"</formula>
    </cfRule>
  </conditionalFormatting>
  <conditionalFormatting sqref="F143">
    <cfRule type="cellIs" dxfId="7" priority="6" stopIfTrue="1" operator="equal">
      <formula>"*"</formula>
    </cfRule>
  </conditionalFormatting>
  <conditionalFormatting sqref="F144">
    <cfRule type="cellIs" dxfId="6" priority="5" stopIfTrue="1" operator="equal">
      <formula>"*"</formula>
    </cfRule>
  </conditionalFormatting>
  <conditionalFormatting sqref="D174">
    <cfRule type="cellIs" dxfId="5" priority="4" stopIfTrue="1" operator="equal">
      <formula>"*"</formula>
    </cfRule>
  </conditionalFormatting>
  <conditionalFormatting sqref="D173">
    <cfRule type="cellIs" dxfId="4" priority="3" stopIfTrue="1" operator="equal">
      <formula>"*"</formula>
    </cfRule>
  </conditionalFormatting>
  <conditionalFormatting sqref="F173">
    <cfRule type="cellIs" dxfId="3" priority="2" stopIfTrue="1" operator="equal">
      <formula>"*"</formula>
    </cfRule>
  </conditionalFormatting>
  <conditionalFormatting sqref="F174">
    <cfRule type="cellIs" dxfId="2" priority="1" stopIfTrue="1" operator="equal">
      <formula>"*"</formula>
    </cfRule>
  </conditionalFormatting>
  <dataValidations xWindow="180" yWindow="385" count="3">
    <dataValidation allowBlank="1" showInputMessage="1" showErrorMessage="1" promptTitle="Note:" prompt="Please use Insert Row function to add more activities" sqref="A170:C172 A165:C167 A159:C162 A151:C156 A140:C142 A135:C137 A129:C132 A121:C126 A110:C112 A105:C107 A99:C102 A91:C96 A80:C82 A75:C77 A69:C72 A61:C66 C44:C47 C38:C42 C30:C36 C50:C52"/>
    <dataValidation allowBlank="1" showErrorMessage="1" promptTitle="Note:" prompt="Please use Insert Row function to add more activities" sqref="A173:C175 A168:C169 A163:C164 A157:C158 A143:C150 A138:C139 A133:C134 A127:C128 A113:C120 A108:C109 A103:C104 A97:C98 A83:C90 A78:C79 A73:C74 A67:C68 A38:B42 A48:C49 A43:C43 A37:C37 A30:B36 A54:C60"/>
    <dataValidation allowBlank="1" showErrorMessage="1" sqref="A44:B47 A50:B50 A51:B51 A53:C53 A53:C53 A52:B52"/>
  </dataValidations>
  <printOptions horizontalCentered="1"/>
  <pageMargins left="0.39" right="0.3" top="0.5" bottom="0.5" header="0.25" footer="0.25"/>
  <pageSetup scale="78" firstPageNumber="0" fitToHeight="6" orientation="landscape" useFirstPageNumber="1" r:id="rId1"/>
  <headerFooter differentFirst="1" alignWithMargins="0"/>
  <rowBreaks count="5" manualBreakCount="5">
    <brk id="26" max="14" man="1"/>
    <brk id="56" max="14" man="1"/>
    <brk id="86" max="14" man="1"/>
    <brk id="116" max="14" man="1"/>
    <brk id="146" max="14" man="1"/>
  </rowBreaks>
  <ignoredErrors>
    <ignoredError sqref="F175:I175 E145:O145 E115:F115 E55:F55 E85:G85 J55:O55 J85:O85 J115:O115 J175:O175 H55 G55 I55 H115 G115 I115 H85:I85"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Q34"/>
  <sheetViews>
    <sheetView showGridLines="0" topLeftCell="A13" zoomScaleNormal="100" zoomScalePageLayoutView="70" workbookViewId="0">
      <selection activeCell="E22" sqref="E22"/>
    </sheetView>
  </sheetViews>
  <sheetFormatPr defaultColWidth="8.88671875" defaultRowHeight="13.8" x14ac:dyDescent="0.25"/>
  <cols>
    <col min="1" max="1" width="29.109375" style="7" customWidth="1"/>
    <col min="2" max="2" width="2.6640625" style="7" customWidth="1"/>
    <col min="3" max="3" width="14.88671875" style="128" customWidth="1"/>
    <col min="4" max="4" width="3.109375" style="7" customWidth="1"/>
    <col min="5" max="5" width="14.88671875" style="128" customWidth="1"/>
    <col min="6" max="6" width="3.33203125" style="7" customWidth="1"/>
    <col min="7" max="7" width="14.88671875" style="128" customWidth="1"/>
    <col min="8" max="8" width="2.6640625" style="7" customWidth="1"/>
    <col min="9" max="9" width="14.88671875" style="128" customWidth="1"/>
    <col min="10" max="10" width="2.6640625" style="7" customWidth="1"/>
    <col min="11" max="11" width="14.88671875" style="128" customWidth="1"/>
    <col min="12" max="12" width="2.6640625" style="7" customWidth="1"/>
    <col min="13" max="13" width="14.88671875" style="128" customWidth="1"/>
    <col min="14" max="14" width="2.6640625" style="7" customWidth="1"/>
    <col min="15" max="15" width="14.88671875" style="128" customWidth="1"/>
    <col min="16" max="16" width="2.6640625" style="7" customWidth="1"/>
    <col min="17" max="17" width="14.88671875" style="7" customWidth="1"/>
    <col min="18" max="16384" width="8.88671875" style="7"/>
  </cols>
  <sheetData>
    <row r="1" spans="1:17" ht="25.8" x14ac:dyDescent="0.25">
      <c r="A1" s="178" t="s">
        <v>22</v>
      </c>
      <c r="B1" s="178"/>
      <c r="C1" s="178"/>
      <c r="D1" s="178"/>
      <c r="E1" s="178"/>
      <c r="F1" s="178"/>
      <c r="G1" s="178"/>
      <c r="H1" s="178"/>
      <c r="I1" s="178"/>
      <c r="J1" s="178"/>
      <c r="K1" s="178"/>
      <c r="L1" s="178"/>
      <c r="M1" s="178"/>
      <c r="N1" s="178"/>
      <c r="O1" s="178"/>
      <c r="P1" s="178"/>
      <c r="Q1" s="178"/>
    </row>
    <row r="3" spans="1:17" s="91" customFormat="1" ht="24.9" customHeight="1" x14ac:dyDescent="0.25">
      <c r="A3" s="91" t="s">
        <v>65</v>
      </c>
      <c r="C3" s="92"/>
      <c r="E3" s="92"/>
      <c r="G3" s="92"/>
      <c r="K3" s="93"/>
      <c r="M3" s="93"/>
      <c r="O3" s="93"/>
    </row>
    <row r="4" spans="1:17" x14ac:dyDescent="0.25">
      <c r="A4" s="4" t="s">
        <v>104</v>
      </c>
      <c r="B4" s="4"/>
      <c r="C4" s="5"/>
      <c r="D4" s="4"/>
      <c r="E4" s="5"/>
      <c r="F4" s="4"/>
      <c r="G4" s="5"/>
      <c r="H4" s="4"/>
      <c r="I4" s="5"/>
      <c r="J4" s="4"/>
      <c r="K4" s="6"/>
      <c r="L4" s="4"/>
      <c r="M4" s="6"/>
      <c r="N4" s="4"/>
      <c r="O4" s="6"/>
      <c r="P4" s="4"/>
    </row>
    <row r="5" spans="1:17" s="24" customFormat="1" x14ac:dyDescent="0.25">
      <c r="C5" s="94"/>
      <c r="E5" s="94"/>
      <c r="G5" s="94"/>
      <c r="I5" s="94"/>
      <c r="K5" s="94"/>
      <c r="M5" s="94"/>
      <c r="O5" s="94"/>
    </row>
    <row r="6" spans="1:17" s="24" customFormat="1" ht="13.65" customHeight="1" x14ac:dyDescent="0.25">
      <c r="A6" s="24" t="s">
        <v>60</v>
      </c>
      <c r="C6" s="203" t="str">
        <f>'1. Overall Budget'!C6:H6</f>
        <v>ACTED</v>
      </c>
      <c r="D6" s="204"/>
      <c r="E6" s="204"/>
      <c r="F6" s="204"/>
      <c r="G6" s="204"/>
      <c r="H6" s="205"/>
      <c r="M6" s="95" t="s">
        <v>62</v>
      </c>
      <c r="N6" s="96"/>
      <c r="O6" s="228">
        <f>'1. Overall Budget'!O6:Q6</f>
        <v>2000000</v>
      </c>
      <c r="P6" s="229"/>
      <c r="Q6" s="230"/>
    </row>
    <row r="7" spans="1:17" s="24" customFormat="1" ht="13.65" customHeight="1" x14ac:dyDescent="0.25">
      <c r="C7" s="96"/>
      <c r="E7" s="96"/>
      <c r="F7" s="96"/>
      <c r="G7" s="96"/>
      <c r="H7" s="96"/>
      <c r="I7" s="96"/>
      <c r="J7" s="96"/>
      <c r="M7" s="96"/>
      <c r="N7" s="96"/>
      <c r="O7" s="96"/>
      <c r="P7" s="96"/>
      <c r="Q7" s="96"/>
    </row>
    <row r="8" spans="1:17" s="24" customFormat="1" ht="13.65" customHeight="1" x14ac:dyDescent="0.25">
      <c r="A8" s="24" t="s">
        <v>61</v>
      </c>
      <c r="C8" s="57">
        <f>'1. Overall Budget'!C9</f>
        <v>4</v>
      </c>
      <c r="D8" s="97"/>
      <c r="E8" s="98" t="s">
        <v>2</v>
      </c>
      <c r="F8" s="96"/>
      <c r="H8" s="96"/>
      <c r="I8" s="96"/>
      <c r="J8" s="231" t="s">
        <v>38</v>
      </c>
      <c r="K8" s="231"/>
      <c r="L8" s="231"/>
      <c r="M8" s="231"/>
      <c r="N8" s="96"/>
    </row>
    <row r="9" spans="1:17" s="24" customFormat="1" ht="13.65" customHeight="1" x14ac:dyDescent="0.25">
      <c r="B9" s="99"/>
      <c r="C9" s="99"/>
      <c r="D9" s="99"/>
      <c r="E9" s="99"/>
      <c r="F9" s="99"/>
      <c r="G9" s="100">
        <f>IF(E8="Months",C8/12,C8)</f>
        <v>4</v>
      </c>
      <c r="H9" s="99"/>
      <c r="I9" s="99"/>
      <c r="J9" s="231"/>
      <c r="K9" s="231"/>
      <c r="L9" s="231"/>
      <c r="M9" s="231"/>
      <c r="N9" s="99"/>
      <c r="O9" s="232">
        <f>'1. Overall Budget'!O10:Q10</f>
        <v>0.12495625850000001</v>
      </c>
      <c r="P9" s="233"/>
      <c r="Q9" s="234"/>
    </row>
    <row r="10" spans="1:17" s="24" customFormat="1" ht="13.65" customHeight="1" x14ac:dyDescent="0.25">
      <c r="A10" s="24" t="s">
        <v>21</v>
      </c>
      <c r="C10" s="228">
        <f>'1. Overall Budget'!C11:E11</f>
        <v>999650.06799999997</v>
      </c>
      <c r="D10" s="229"/>
      <c r="E10" s="230"/>
      <c r="F10" s="101" t="s">
        <v>3</v>
      </c>
      <c r="G10" s="102"/>
      <c r="H10" s="99"/>
      <c r="I10" s="99"/>
      <c r="J10" s="231"/>
      <c r="K10" s="231"/>
      <c r="L10" s="231"/>
      <c r="M10" s="231"/>
      <c r="N10" s="99"/>
    </row>
    <row r="11" spans="1:17" s="24" customFormat="1" ht="13.65" customHeight="1" x14ac:dyDescent="0.25">
      <c r="B11" s="99"/>
      <c r="C11" s="99"/>
      <c r="D11" s="99"/>
      <c r="E11" s="99"/>
      <c r="F11" s="99"/>
      <c r="G11" s="103"/>
      <c r="H11" s="99"/>
      <c r="I11" s="102"/>
      <c r="J11" s="231"/>
      <c r="K11" s="231"/>
      <c r="L11" s="231"/>
      <c r="M11" s="231"/>
      <c r="N11" s="99"/>
      <c r="O11" s="99"/>
      <c r="P11" s="99"/>
    </row>
    <row r="12" spans="1:17" s="24" customFormat="1" ht="13.65" customHeight="1" x14ac:dyDescent="0.25">
      <c r="B12" s="99"/>
      <c r="C12" s="99"/>
      <c r="D12" s="99"/>
      <c r="E12" s="99"/>
      <c r="F12" s="99"/>
      <c r="G12" s="104"/>
      <c r="H12" s="99"/>
      <c r="I12" s="99"/>
      <c r="J12" s="99"/>
      <c r="K12" s="99"/>
      <c r="L12" s="99"/>
      <c r="M12" s="99"/>
      <c r="N12" s="99"/>
      <c r="O12" s="99"/>
      <c r="P12" s="99"/>
    </row>
    <row r="13" spans="1:17" s="24" customFormat="1" ht="13.65" customHeight="1" x14ac:dyDescent="0.25">
      <c r="B13" s="99"/>
      <c r="C13" s="99"/>
      <c r="D13" s="99"/>
      <c r="E13" s="99"/>
      <c r="F13" s="99"/>
      <c r="G13" s="99"/>
      <c r="H13" s="99"/>
      <c r="I13" s="99"/>
      <c r="J13" s="99"/>
      <c r="K13" s="99"/>
      <c r="L13" s="99"/>
      <c r="M13" s="99"/>
      <c r="N13" s="99"/>
      <c r="O13" s="99"/>
      <c r="P13" s="99"/>
    </row>
    <row r="14" spans="1:17" s="108" customFormat="1" x14ac:dyDescent="0.25">
      <c r="A14" s="105"/>
      <c r="B14" s="106"/>
      <c r="C14" s="107"/>
      <c r="D14" s="106"/>
      <c r="E14" s="107" t="s">
        <v>9</v>
      </c>
      <c r="F14" s="106"/>
      <c r="G14" s="107" t="s">
        <v>0</v>
      </c>
      <c r="H14" s="106"/>
      <c r="I14" s="235" t="s">
        <v>25</v>
      </c>
      <c r="J14" s="235"/>
      <c r="K14" s="235"/>
      <c r="L14" s="235"/>
      <c r="M14" s="235"/>
      <c r="N14" s="235"/>
      <c r="O14" s="235"/>
      <c r="P14" s="235"/>
      <c r="Q14" s="235"/>
    </row>
    <row r="15" spans="1:17" s="108" customFormat="1" x14ac:dyDescent="0.25">
      <c r="A15" s="109"/>
      <c r="B15" s="106"/>
      <c r="C15" s="107" t="s">
        <v>7</v>
      </c>
      <c r="D15" s="106"/>
      <c r="E15" s="107" t="s">
        <v>8</v>
      </c>
      <c r="F15" s="106"/>
      <c r="G15" s="107" t="s">
        <v>6</v>
      </c>
      <c r="H15" s="106"/>
      <c r="I15" s="110"/>
      <c r="J15" s="106"/>
      <c r="K15" s="110"/>
      <c r="L15" s="106"/>
      <c r="M15" s="110"/>
      <c r="N15" s="106"/>
      <c r="O15" s="110"/>
      <c r="P15" s="106"/>
      <c r="Q15" s="110"/>
    </row>
    <row r="16" spans="1:17" s="108" customFormat="1" ht="13.65" customHeight="1" thickBot="1" x14ac:dyDescent="0.3">
      <c r="A16" s="111" t="s">
        <v>63</v>
      </c>
      <c r="B16" s="112"/>
      <c r="C16" s="113" t="s">
        <v>64</v>
      </c>
      <c r="D16" s="112"/>
      <c r="E16" s="113" t="s">
        <v>78</v>
      </c>
      <c r="F16" s="112"/>
      <c r="G16" s="113" t="s">
        <v>64</v>
      </c>
      <c r="H16" s="112"/>
      <c r="I16" s="114" t="s">
        <v>14</v>
      </c>
      <c r="J16" s="115"/>
      <c r="K16" s="114" t="s">
        <v>16</v>
      </c>
      <c r="L16" s="114"/>
      <c r="M16" s="115" t="s">
        <v>17</v>
      </c>
      <c r="N16" s="114"/>
      <c r="O16" s="114" t="s">
        <v>18</v>
      </c>
      <c r="P16" s="115"/>
      <c r="Q16" s="114" t="s">
        <v>19</v>
      </c>
    </row>
    <row r="17" spans="1:17" ht="25.65" customHeight="1" x14ac:dyDescent="0.45">
      <c r="A17" s="116" t="s">
        <v>26</v>
      </c>
      <c r="B17" s="117" t="str">
        <f>IF(C17&lt;&gt;SUM(E17,G17),"*","")</f>
        <v/>
      </c>
      <c r="C17" s="31">
        <f>E17+G17</f>
        <v>69200</v>
      </c>
      <c r="D17" s="118"/>
      <c r="E17" s="18">
        <v>0</v>
      </c>
      <c r="F17" s="118"/>
      <c r="G17" s="31">
        <f>SUM(I17:Q17)</f>
        <v>69200</v>
      </c>
      <c r="H17" s="117"/>
      <c r="I17" s="31">
        <f>'2. by Components'!G54</f>
        <v>17300</v>
      </c>
      <c r="J17" s="31"/>
      <c r="K17" s="31">
        <f>'2. by Components'!G84</f>
        <v>17300</v>
      </c>
      <c r="L17" s="31"/>
      <c r="M17" s="31">
        <f>'2. by Components'!G114</f>
        <v>17300</v>
      </c>
      <c r="N17" s="31"/>
      <c r="O17" s="31">
        <f>'2. by Components'!G144</f>
        <v>17300</v>
      </c>
      <c r="P17" s="31"/>
      <c r="Q17" s="31">
        <f>'2. by Components'!G174</f>
        <v>0</v>
      </c>
    </row>
    <row r="18" spans="1:17" ht="25.65" customHeight="1" x14ac:dyDescent="0.45">
      <c r="A18" s="116" t="s">
        <v>27</v>
      </c>
      <c r="B18" s="117" t="str">
        <f>IF(C18&lt;&gt;SUM(E18,G18),"*","")</f>
        <v/>
      </c>
      <c r="C18" s="31">
        <f>E18+G18</f>
        <v>196500</v>
      </c>
      <c r="D18" s="118"/>
      <c r="E18" s="18">
        <v>0</v>
      </c>
      <c r="F18" s="118"/>
      <c r="G18" s="31">
        <f>SUM(I18:Q18)</f>
        <v>196500</v>
      </c>
      <c r="H18" s="117"/>
      <c r="I18" s="31">
        <f>'2. by Components'!I54</f>
        <v>49125</v>
      </c>
      <c r="J18" s="31"/>
      <c r="K18" s="31">
        <f>'2. by Components'!I84</f>
        <v>49125</v>
      </c>
      <c r="L18" s="31"/>
      <c r="M18" s="31">
        <f>'2. by Components'!I114</f>
        <v>49125</v>
      </c>
      <c r="N18" s="31"/>
      <c r="O18" s="31">
        <f>'2. by Components'!I144</f>
        <v>49125</v>
      </c>
      <c r="P18" s="31"/>
      <c r="Q18" s="31">
        <f>'2. by Components'!I174</f>
        <v>0</v>
      </c>
    </row>
    <row r="19" spans="1:17" ht="25.65" customHeight="1" x14ac:dyDescent="0.45">
      <c r="A19" s="116" t="s">
        <v>28</v>
      </c>
      <c r="B19" s="117" t="str">
        <f>IF(C19&lt;&gt;SUM(E19,G19),"*","")</f>
        <v/>
      </c>
      <c r="C19" s="31">
        <f>E19+G19</f>
        <v>11699.999999999998</v>
      </c>
      <c r="D19" s="118"/>
      <c r="E19" s="18">
        <v>0</v>
      </c>
      <c r="F19" s="118"/>
      <c r="G19" s="31">
        <f>SUM(I19:Q19)</f>
        <v>11699.999999999998</v>
      </c>
      <c r="H19" s="117"/>
      <c r="I19" s="31">
        <f>'2. by Components'!K54</f>
        <v>2924.9999999999995</v>
      </c>
      <c r="J19" s="31"/>
      <c r="K19" s="31">
        <f>'2. by Components'!K84</f>
        <v>2924.9999999999995</v>
      </c>
      <c r="L19" s="31"/>
      <c r="M19" s="31">
        <f>'2. by Components'!K114</f>
        <v>2924.9999999999995</v>
      </c>
      <c r="N19" s="31"/>
      <c r="O19" s="31">
        <f>'2. by Components'!K144</f>
        <v>2924.9999999999995</v>
      </c>
      <c r="P19" s="31"/>
      <c r="Q19" s="31">
        <f>'2. by Components'!K174</f>
        <v>0</v>
      </c>
    </row>
    <row r="20" spans="1:17" ht="25.65" customHeight="1" x14ac:dyDescent="0.45">
      <c r="A20" s="116" t="s">
        <v>29</v>
      </c>
      <c r="B20" s="117" t="str">
        <f>IF(C20&lt;&gt;SUM(E20,G20),"*","")</f>
        <v/>
      </c>
      <c r="C20" s="31">
        <f>E20+G20</f>
        <v>656852.4</v>
      </c>
      <c r="D20" s="118"/>
      <c r="E20" s="18">
        <v>0</v>
      </c>
      <c r="F20" s="118"/>
      <c r="G20" s="31">
        <f>SUM(I20:Q20)</f>
        <v>656852.4</v>
      </c>
      <c r="H20" s="117"/>
      <c r="I20" s="31">
        <f>'2. by Components'!M54</f>
        <v>164213.1</v>
      </c>
      <c r="J20" s="31"/>
      <c r="K20" s="31">
        <f>'2. by Components'!M84</f>
        <v>164213.1</v>
      </c>
      <c r="L20" s="31"/>
      <c r="M20" s="31">
        <f>'2. by Components'!M114</f>
        <v>164213.1</v>
      </c>
      <c r="N20" s="31"/>
      <c r="O20" s="31">
        <f>'2. by Components'!M144</f>
        <v>164213.1</v>
      </c>
      <c r="P20" s="31"/>
      <c r="Q20" s="31">
        <f>'2. by Components'!M174</f>
        <v>0</v>
      </c>
    </row>
    <row r="21" spans="1:17" ht="25.65" customHeight="1" x14ac:dyDescent="0.45">
      <c r="A21" s="116" t="s">
        <v>30</v>
      </c>
      <c r="B21" s="117" t="str">
        <f>IF(C21&lt;&gt;SUM(E21,G21),"*","")</f>
        <v/>
      </c>
      <c r="C21" s="31">
        <f>E21+G21</f>
        <v>65397.668000000005</v>
      </c>
      <c r="D21" s="118"/>
      <c r="E21" s="18">
        <v>0</v>
      </c>
      <c r="F21" s="118"/>
      <c r="G21" s="31">
        <f>SUM(I21:Q21)</f>
        <v>65397.668000000005</v>
      </c>
      <c r="H21" s="117"/>
      <c r="I21" s="31">
        <f>'2. by Components'!O54</f>
        <v>16349.417000000001</v>
      </c>
      <c r="J21" s="31"/>
      <c r="K21" s="31">
        <f>'2. by Components'!O84</f>
        <v>16349.417000000001</v>
      </c>
      <c r="L21" s="31"/>
      <c r="M21" s="31">
        <f>'2. by Components'!O114</f>
        <v>16349.417000000001</v>
      </c>
      <c r="N21" s="31"/>
      <c r="O21" s="31">
        <f>'2. by Components'!O144</f>
        <v>16349.417000000001</v>
      </c>
      <c r="P21" s="31"/>
      <c r="Q21" s="31">
        <f>'2. by Components'!O174</f>
        <v>0</v>
      </c>
    </row>
    <row r="22" spans="1:17" s="109" customFormat="1" ht="26.25" customHeight="1" thickBot="1" x14ac:dyDescent="0.5">
      <c r="A22" s="119" t="s">
        <v>4</v>
      </c>
      <c r="B22" s="117"/>
      <c r="C22" s="120">
        <f>SUM(C17:C21)</f>
        <v>999650.06799999997</v>
      </c>
      <c r="D22" s="117"/>
      <c r="E22" s="120">
        <f>SUM(E17:E21)</f>
        <v>0</v>
      </c>
      <c r="F22" s="117"/>
      <c r="G22" s="121">
        <f>SUM(G17:G21)</f>
        <v>999650.06799999997</v>
      </c>
      <c r="H22" s="117"/>
      <c r="I22" s="122">
        <f>SUM(I17:I21)</f>
        <v>249912.51699999999</v>
      </c>
      <c r="J22" s="122"/>
      <c r="K22" s="122">
        <f>SUM(K17:K21)</f>
        <v>249912.51699999999</v>
      </c>
      <c r="L22" s="122"/>
      <c r="M22" s="122">
        <f>SUM(M17:M21)</f>
        <v>249912.51699999999</v>
      </c>
      <c r="N22" s="122"/>
      <c r="O22" s="122">
        <f>SUM(O17:O21)</f>
        <v>249912.51699999999</v>
      </c>
      <c r="P22" s="122"/>
      <c r="Q22" s="122">
        <f>SUM(Q17:Q21)</f>
        <v>0</v>
      </c>
    </row>
    <row r="23" spans="1:17" ht="13.65" customHeight="1" x14ac:dyDescent="0.25">
      <c r="A23" s="4"/>
      <c r="B23" s="4"/>
      <c r="C23" s="5"/>
      <c r="D23" s="4"/>
      <c r="E23" s="5"/>
      <c r="F23" s="4"/>
      <c r="G23" s="5"/>
      <c r="H23" s="4"/>
      <c r="I23" s="5"/>
      <c r="J23" s="4"/>
      <c r="K23" s="5"/>
      <c r="L23" s="4"/>
      <c r="M23" s="5"/>
      <c r="N23" s="4"/>
      <c r="O23" s="5"/>
      <c r="P23" s="4"/>
    </row>
    <row r="24" spans="1:17" ht="13.65" customHeight="1" x14ac:dyDescent="0.25">
      <c r="A24" s="49" t="s">
        <v>1</v>
      </c>
      <c r="B24" s="4"/>
      <c r="C24" s="5"/>
      <c r="D24" s="4"/>
      <c r="E24" s="5"/>
      <c r="F24" s="4"/>
      <c r="G24" s="5"/>
      <c r="H24" s="4"/>
      <c r="I24" s="5"/>
      <c r="J24" s="4"/>
      <c r="K24" s="5"/>
      <c r="L24" s="4"/>
      <c r="M24" s="5"/>
      <c r="N24" s="4"/>
      <c r="O24" s="5"/>
      <c r="P24" s="4"/>
    </row>
    <row r="25" spans="1:17" ht="13.65" customHeight="1" x14ac:dyDescent="0.25">
      <c r="A25" s="123" t="s">
        <v>79</v>
      </c>
      <c r="B25" s="4"/>
      <c r="C25" s="5"/>
      <c r="D25" s="4"/>
      <c r="E25" s="5"/>
      <c r="F25" s="4"/>
      <c r="G25" s="5"/>
      <c r="H25" s="4"/>
      <c r="I25" s="5"/>
      <c r="J25" s="4"/>
      <c r="K25" s="5"/>
      <c r="L25" s="4"/>
      <c r="M25" s="5"/>
      <c r="N25" s="4"/>
      <c r="O25" s="5"/>
      <c r="P25" s="4"/>
    </row>
    <row r="26" spans="1:17" ht="13.65" customHeight="1" x14ac:dyDescent="0.25">
      <c r="A26" s="4"/>
      <c r="B26" s="4"/>
      <c r="C26" s="5"/>
      <c r="D26" s="4"/>
      <c r="E26" s="5"/>
      <c r="F26" s="4"/>
      <c r="G26" s="5"/>
      <c r="H26" s="4"/>
      <c r="I26" s="5"/>
      <c r="J26" s="4"/>
      <c r="K26" s="5"/>
      <c r="L26" s="4"/>
      <c r="M26" s="5"/>
      <c r="N26" s="4"/>
      <c r="O26" s="5"/>
      <c r="P26" s="4"/>
    </row>
    <row r="27" spans="1:17" ht="13.65" customHeight="1" x14ac:dyDescent="0.25">
      <c r="A27" s="4"/>
      <c r="B27" s="4"/>
      <c r="C27" s="5"/>
      <c r="D27" s="4"/>
      <c r="E27" s="5"/>
      <c r="F27" s="4"/>
      <c r="G27" s="5"/>
      <c r="H27" s="4"/>
      <c r="I27" s="5"/>
      <c r="J27" s="4"/>
      <c r="K27" s="5"/>
      <c r="L27" s="4"/>
      <c r="M27" s="5"/>
      <c r="N27" s="4"/>
      <c r="O27" s="5"/>
      <c r="P27" s="4"/>
    </row>
    <row r="28" spans="1:17" s="127" customFormat="1" ht="14.25" customHeight="1" x14ac:dyDescent="0.25">
      <c r="A28" s="124" t="s">
        <v>23</v>
      </c>
      <c r="B28" s="125"/>
      <c r="C28" s="126"/>
      <c r="D28" s="125"/>
      <c r="E28" s="126"/>
      <c r="F28" s="125"/>
      <c r="G28" s="126"/>
      <c r="H28" s="125"/>
      <c r="I28" s="126"/>
      <c r="J28" s="125"/>
      <c r="K28" s="126"/>
      <c r="L28" s="125"/>
      <c r="M28" s="126"/>
      <c r="N28" s="125"/>
      <c r="O28" s="126"/>
      <c r="P28" s="125"/>
    </row>
    <row r="29" spans="1:17" s="21" customFormat="1" ht="13.65" customHeight="1" x14ac:dyDescent="0.25">
      <c r="A29" s="226" t="s">
        <v>67</v>
      </c>
      <c r="B29" s="226"/>
      <c r="C29" s="226"/>
      <c r="D29" s="226"/>
      <c r="E29" s="226"/>
      <c r="F29" s="226"/>
      <c r="G29" s="226"/>
      <c r="H29" s="226"/>
      <c r="I29" s="226"/>
      <c r="J29" s="226"/>
      <c r="K29" s="226"/>
      <c r="L29" s="226"/>
      <c r="M29" s="226"/>
      <c r="N29" s="226"/>
      <c r="O29" s="226"/>
      <c r="P29" s="226"/>
      <c r="Q29" s="226"/>
    </row>
    <row r="30" spans="1:17" s="127" customFormat="1" ht="13.65" customHeight="1" x14ac:dyDescent="0.25">
      <c r="A30" s="227"/>
      <c r="B30" s="227"/>
      <c r="C30" s="227"/>
      <c r="D30" s="227"/>
      <c r="E30" s="227"/>
      <c r="F30" s="227"/>
      <c r="G30" s="227"/>
      <c r="H30" s="227"/>
      <c r="I30" s="227"/>
      <c r="J30" s="227"/>
      <c r="K30" s="227"/>
      <c r="L30" s="227"/>
      <c r="M30" s="227"/>
      <c r="N30" s="227"/>
      <c r="O30" s="227"/>
      <c r="P30" s="227"/>
      <c r="Q30" s="227"/>
    </row>
    <row r="31" spans="1:17" s="127" customFormat="1" ht="82.5" customHeight="1" x14ac:dyDescent="0.25">
      <c r="A31" s="227"/>
      <c r="B31" s="227"/>
      <c r="C31" s="227"/>
      <c r="D31" s="227"/>
      <c r="E31" s="227"/>
      <c r="F31" s="227"/>
      <c r="G31" s="227"/>
      <c r="H31" s="227"/>
      <c r="I31" s="227"/>
      <c r="J31" s="227"/>
      <c r="K31" s="227"/>
      <c r="L31" s="227"/>
      <c r="M31" s="227"/>
      <c r="N31" s="227"/>
      <c r="O31" s="227"/>
      <c r="P31" s="227"/>
      <c r="Q31" s="227"/>
    </row>
    <row r="32" spans="1:17" s="24" customFormat="1" ht="13.65" customHeight="1" x14ac:dyDescent="0.25">
      <c r="B32" s="22"/>
      <c r="C32" s="22"/>
      <c r="D32" s="22"/>
      <c r="E32" s="22"/>
      <c r="F32" s="22"/>
      <c r="G32" s="22"/>
      <c r="H32" s="22"/>
      <c r="I32" s="22"/>
      <c r="J32" s="22"/>
      <c r="K32" s="22"/>
      <c r="L32" s="22"/>
      <c r="M32" s="22"/>
      <c r="N32" s="22"/>
      <c r="O32" s="22"/>
      <c r="P32" s="23"/>
    </row>
    <row r="34" spans="1:1" ht="14.4" x14ac:dyDescent="0.25">
      <c r="A34" s="123"/>
    </row>
  </sheetData>
  <sheetProtection sheet="1" objects="1" scenarios="1"/>
  <mergeCells count="8">
    <mergeCell ref="A1:Q1"/>
    <mergeCell ref="A29:Q31"/>
    <mergeCell ref="C6:H6"/>
    <mergeCell ref="O6:Q6"/>
    <mergeCell ref="J8:M11"/>
    <mergeCell ref="O9:Q9"/>
    <mergeCell ref="C10:E10"/>
    <mergeCell ref="I14:Q14"/>
  </mergeCells>
  <conditionalFormatting sqref="I22:Q22">
    <cfRule type="cellIs" dxfId="1" priority="1" stopIfTrue="1" operator="equal">
      <formula>0</formula>
    </cfRule>
  </conditionalFormatting>
  <conditionalFormatting sqref="F22 H17:H22 B17:B22 D22">
    <cfRule type="cellIs" dxfId="0" priority="2" stopIfTrue="1" operator="equal">
      <formula>"*"</formula>
    </cfRule>
  </conditionalFormatting>
  <dataValidations count="1">
    <dataValidation type="list" allowBlank="1" showInputMessage="1" showErrorMessage="1" sqref="C8">
      <formula1>"Number of Years, 3,4,5"</formula1>
    </dataValidation>
  </dataValidations>
  <printOptions horizontalCentered="1"/>
  <pageMargins left="0.3" right="0.3" top="0.5" bottom="0.5" header="0.25" footer="0.25"/>
  <pageSetup scale="7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theme="8" tint="0.79998168889431442"/>
  </sheetPr>
  <dimension ref="A1:O104"/>
  <sheetViews>
    <sheetView showGridLines="0" tabSelected="1" topLeftCell="A52" zoomScale="70" zoomScaleNormal="70" workbookViewId="0">
      <selection activeCell="B82" sqref="B82:N93"/>
    </sheetView>
  </sheetViews>
  <sheetFormatPr defaultColWidth="8.88671875" defaultRowHeight="13.8" x14ac:dyDescent="0.3"/>
  <cols>
    <col min="1" max="16384" width="8.88671875" style="130"/>
  </cols>
  <sheetData>
    <row r="1" spans="1:15" ht="20.25" customHeight="1" x14ac:dyDescent="0.3">
      <c r="A1" s="247" t="s">
        <v>22</v>
      </c>
      <c r="B1" s="247"/>
      <c r="C1" s="247"/>
      <c r="D1" s="247"/>
      <c r="E1" s="247"/>
      <c r="F1" s="247"/>
      <c r="G1" s="247"/>
      <c r="H1" s="247"/>
      <c r="I1" s="247"/>
      <c r="J1" s="247"/>
      <c r="K1" s="247"/>
      <c r="L1" s="247"/>
      <c r="M1" s="247"/>
      <c r="N1" s="247"/>
      <c r="O1" s="129"/>
    </row>
    <row r="2" spans="1:15" x14ac:dyDescent="0.3">
      <c r="A2" s="7"/>
      <c r="B2" s="7"/>
      <c r="C2" s="128"/>
      <c r="D2" s="7"/>
      <c r="E2" s="128"/>
      <c r="F2" s="7"/>
      <c r="G2" s="128"/>
      <c r="H2" s="7"/>
      <c r="I2" s="128"/>
      <c r="J2" s="7"/>
      <c r="K2" s="128"/>
      <c r="L2" s="7"/>
      <c r="M2" s="128"/>
      <c r="N2" s="7"/>
      <c r="O2" s="128"/>
    </row>
    <row r="3" spans="1:15" ht="20.25" customHeight="1" x14ac:dyDescent="0.3">
      <c r="A3" s="248" t="s">
        <v>106</v>
      </c>
      <c r="B3" s="248"/>
      <c r="C3" s="248"/>
      <c r="D3" s="248"/>
      <c r="E3" s="248"/>
      <c r="F3" s="248"/>
      <c r="G3" s="248"/>
      <c r="H3" s="91"/>
      <c r="I3" s="91"/>
      <c r="J3" s="91"/>
      <c r="K3" s="91"/>
      <c r="L3" s="91"/>
      <c r="M3" s="91"/>
      <c r="N3" s="91"/>
      <c r="O3" s="91"/>
    </row>
    <row r="4" spans="1:15" x14ac:dyDescent="0.3">
      <c r="A4" s="4" t="s">
        <v>104</v>
      </c>
    </row>
    <row r="5" spans="1:15" x14ac:dyDescent="0.3">
      <c r="A5" s="69" t="s">
        <v>105</v>
      </c>
    </row>
    <row r="6" spans="1:15" x14ac:dyDescent="0.3">
      <c r="A6" s="4"/>
    </row>
    <row r="7" spans="1:15" s="133" customFormat="1" ht="21" customHeight="1" x14ac:dyDescent="0.25">
      <c r="A7" s="131" t="s">
        <v>42</v>
      </c>
      <c r="B7" s="132"/>
      <c r="C7" s="132"/>
      <c r="D7" s="132"/>
      <c r="E7" s="132"/>
      <c r="F7" s="132"/>
      <c r="G7" s="132"/>
      <c r="H7" s="132"/>
      <c r="I7" s="132"/>
      <c r="J7" s="132"/>
    </row>
    <row r="8" spans="1:15" s="133" customFormat="1" ht="12.75" customHeight="1" x14ac:dyDescent="0.25">
      <c r="A8" s="132"/>
      <c r="B8" s="245" t="s">
        <v>110</v>
      </c>
      <c r="C8" s="245"/>
      <c r="D8" s="245"/>
      <c r="E8" s="245"/>
      <c r="F8" s="245"/>
      <c r="G8" s="245"/>
      <c r="H8" s="245"/>
      <c r="I8" s="245"/>
      <c r="J8" s="245"/>
      <c r="K8" s="245"/>
      <c r="L8" s="245"/>
      <c r="M8" s="245"/>
      <c r="N8" s="245"/>
    </row>
    <row r="9" spans="1:15" s="133" customFormat="1" x14ac:dyDescent="0.25">
      <c r="A9" s="132"/>
      <c r="B9" s="245"/>
      <c r="C9" s="245"/>
      <c r="D9" s="245"/>
      <c r="E9" s="245"/>
      <c r="F9" s="245"/>
      <c r="G9" s="245"/>
      <c r="H9" s="245"/>
      <c r="I9" s="245"/>
      <c r="J9" s="245"/>
      <c r="K9" s="245"/>
      <c r="L9" s="245"/>
      <c r="M9" s="245"/>
      <c r="N9" s="245"/>
    </row>
    <row r="10" spans="1:15" s="133" customFormat="1" x14ac:dyDescent="0.25">
      <c r="A10" s="132"/>
      <c r="B10" s="245"/>
      <c r="C10" s="245"/>
      <c r="D10" s="245"/>
      <c r="E10" s="245"/>
      <c r="F10" s="245"/>
      <c r="G10" s="245"/>
      <c r="H10" s="245"/>
      <c r="I10" s="245"/>
      <c r="J10" s="245"/>
      <c r="K10" s="245"/>
      <c r="L10" s="245"/>
      <c r="M10" s="245"/>
      <c r="N10" s="245"/>
    </row>
    <row r="11" spans="1:15" s="133" customFormat="1" ht="12.75" customHeight="1" x14ac:dyDescent="0.25">
      <c r="A11" s="132"/>
      <c r="B11" s="236" t="s">
        <v>136</v>
      </c>
      <c r="C11" s="237"/>
      <c r="D11" s="237"/>
      <c r="E11" s="237"/>
      <c r="F11" s="237"/>
      <c r="G11" s="237"/>
      <c r="H11" s="237"/>
      <c r="I11" s="237"/>
      <c r="J11" s="237"/>
      <c r="K11" s="237"/>
      <c r="L11" s="237"/>
      <c r="M11" s="237"/>
      <c r="N11" s="238"/>
    </row>
    <row r="12" spans="1:15" s="133" customFormat="1" x14ac:dyDescent="0.25">
      <c r="A12" s="132"/>
      <c r="B12" s="239"/>
      <c r="C12" s="240"/>
      <c r="D12" s="240"/>
      <c r="E12" s="240"/>
      <c r="F12" s="240"/>
      <c r="G12" s="240"/>
      <c r="H12" s="240"/>
      <c r="I12" s="240"/>
      <c r="J12" s="240"/>
      <c r="K12" s="240"/>
      <c r="L12" s="240"/>
      <c r="M12" s="240"/>
      <c r="N12" s="241"/>
    </row>
    <row r="13" spans="1:15" s="133" customFormat="1" x14ac:dyDescent="0.25">
      <c r="A13" s="132"/>
      <c r="B13" s="239"/>
      <c r="C13" s="240"/>
      <c r="D13" s="240"/>
      <c r="E13" s="240"/>
      <c r="F13" s="240"/>
      <c r="G13" s="240"/>
      <c r="H13" s="240"/>
      <c r="I13" s="240"/>
      <c r="J13" s="240"/>
      <c r="K13" s="240"/>
      <c r="L13" s="240"/>
      <c r="M13" s="240"/>
      <c r="N13" s="241"/>
    </row>
    <row r="14" spans="1:15" s="133" customFormat="1" x14ac:dyDescent="0.25">
      <c r="A14" s="132"/>
      <c r="B14" s="239"/>
      <c r="C14" s="240"/>
      <c r="D14" s="240"/>
      <c r="E14" s="240"/>
      <c r="F14" s="240"/>
      <c r="G14" s="240"/>
      <c r="H14" s="240"/>
      <c r="I14" s="240"/>
      <c r="J14" s="240"/>
      <c r="K14" s="240"/>
      <c r="L14" s="240"/>
      <c r="M14" s="240"/>
      <c r="N14" s="241"/>
    </row>
    <row r="15" spans="1:15" s="133" customFormat="1" x14ac:dyDescent="0.25">
      <c r="A15" s="132"/>
      <c r="B15" s="239"/>
      <c r="C15" s="240"/>
      <c r="D15" s="240"/>
      <c r="E15" s="240"/>
      <c r="F15" s="240"/>
      <c r="G15" s="240"/>
      <c r="H15" s="240"/>
      <c r="I15" s="240"/>
      <c r="J15" s="240"/>
      <c r="K15" s="240"/>
      <c r="L15" s="240"/>
      <c r="M15" s="240"/>
      <c r="N15" s="241"/>
    </row>
    <row r="16" spans="1:15" s="133" customFormat="1" x14ac:dyDescent="0.25">
      <c r="A16" s="132"/>
      <c r="B16" s="239"/>
      <c r="C16" s="240"/>
      <c r="D16" s="240"/>
      <c r="E16" s="240"/>
      <c r="F16" s="240"/>
      <c r="G16" s="240"/>
      <c r="H16" s="240"/>
      <c r="I16" s="240"/>
      <c r="J16" s="240"/>
      <c r="K16" s="240"/>
      <c r="L16" s="240"/>
      <c r="M16" s="240"/>
      <c r="N16" s="241"/>
    </row>
    <row r="17" spans="1:14" s="133" customFormat="1" x14ac:dyDescent="0.25">
      <c r="A17" s="132"/>
      <c r="B17" s="239"/>
      <c r="C17" s="240"/>
      <c r="D17" s="240"/>
      <c r="E17" s="240"/>
      <c r="F17" s="240"/>
      <c r="G17" s="240"/>
      <c r="H17" s="240"/>
      <c r="I17" s="240"/>
      <c r="J17" s="240"/>
      <c r="K17" s="240"/>
      <c r="L17" s="240"/>
      <c r="M17" s="240"/>
      <c r="N17" s="241"/>
    </row>
    <row r="18" spans="1:14" s="133" customFormat="1" x14ac:dyDescent="0.25">
      <c r="A18" s="132"/>
      <c r="B18" s="239"/>
      <c r="C18" s="240"/>
      <c r="D18" s="240"/>
      <c r="E18" s="240"/>
      <c r="F18" s="240"/>
      <c r="G18" s="240"/>
      <c r="H18" s="240"/>
      <c r="I18" s="240"/>
      <c r="J18" s="240"/>
      <c r="K18" s="240"/>
      <c r="L18" s="240"/>
      <c r="M18" s="240"/>
      <c r="N18" s="241"/>
    </row>
    <row r="19" spans="1:14" s="133" customFormat="1" x14ac:dyDescent="0.25">
      <c r="A19" s="132"/>
      <c r="B19" s="239"/>
      <c r="C19" s="240"/>
      <c r="D19" s="240"/>
      <c r="E19" s="240"/>
      <c r="F19" s="240"/>
      <c r="G19" s="240"/>
      <c r="H19" s="240"/>
      <c r="I19" s="240"/>
      <c r="J19" s="240"/>
      <c r="K19" s="240"/>
      <c r="L19" s="240"/>
      <c r="M19" s="240"/>
      <c r="N19" s="241"/>
    </row>
    <row r="20" spans="1:14" s="133" customFormat="1" x14ac:dyDescent="0.25">
      <c r="A20" s="132"/>
      <c r="B20" s="239"/>
      <c r="C20" s="240"/>
      <c r="D20" s="240"/>
      <c r="E20" s="240"/>
      <c r="F20" s="240"/>
      <c r="G20" s="240"/>
      <c r="H20" s="240"/>
      <c r="I20" s="240"/>
      <c r="J20" s="240"/>
      <c r="K20" s="240"/>
      <c r="L20" s="240"/>
      <c r="M20" s="240"/>
      <c r="N20" s="241"/>
    </row>
    <row r="21" spans="1:14" s="133" customFormat="1" x14ac:dyDescent="0.25">
      <c r="A21" s="132"/>
      <c r="B21" s="239"/>
      <c r="C21" s="240"/>
      <c r="D21" s="240"/>
      <c r="E21" s="240"/>
      <c r="F21" s="240"/>
      <c r="G21" s="240"/>
      <c r="H21" s="240"/>
      <c r="I21" s="240"/>
      <c r="J21" s="240"/>
      <c r="K21" s="240"/>
      <c r="L21" s="240"/>
      <c r="M21" s="240"/>
      <c r="N21" s="241"/>
    </row>
    <row r="22" spans="1:14" s="133" customFormat="1" x14ac:dyDescent="0.25">
      <c r="A22" s="132"/>
      <c r="B22" s="242"/>
      <c r="C22" s="243"/>
      <c r="D22" s="243"/>
      <c r="E22" s="243"/>
      <c r="F22" s="243"/>
      <c r="G22" s="243"/>
      <c r="H22" s="243"/>
      <c r="I22" s="243"/>
      <c r="J22" s="243"/>
      <c r="K22" s="243"/>
      <c r="L22" s="243"/>
      <c r="M22" s="243"/>
      <c r="N22" s="244"/>
    </row>
    <row r="23" spans="1:14" s="133" customFormat="1" x14ac:dyDescent="0.25">
      <c r="A23" s="132"/>
      <c r="B23" s="132"/>
      <c r="C23" s="132"/>
      <c r="D23" s="132"/>
      <c r="E23" s="132"/>
      <c r="F23" s="132"/>
      <c r="G23" s="132"/>
      <c r="H23" s="132"/>
      <c r="I23" s="132"/>
      <c r="J23" s="132"/>
    </row>
    <row r="24" spans="1:14" s="133" customFormat="1" ht="12.75" customHeight="1" x14ac:dyDescent="0.25">
      <c r="A24" s="132"/>
      <c r="B24" s="134" t="s">
        <v>43</v>
      </c>
      <c r="C24" s="135"/>
      <c r="D24" s="135"/>
      <c r="E24" s="135"/>
      <c r="F24" s="135"/>
      <c r="G24" s="135"/>
      <c r="H24" s="135"/>
      <c r="I24" s="135"/>
      <c r="J24" s="135"/>
      <c r="K24" s="135"/>
    </row>
    <row r="25" spans="1:14" s="133" customFormat="1" ht="12.75" customHeight="1" x14ac:dyDescent="0.25">
      <c r="A25" s="132"/>
      <c r="B25" s="135"/>
      <c r="C25" s="245" t="s">
        <v>107</v>
      </c>
      <c r="D25" s="245"/>
      <c r="E25" s="245"/>
      <c r="F25" s="245"/>
      <c r="G25" s="245"/>
      <c r="H25" s="245"/>
      <c r="I25" s="245"/>
      <c r="J25" s="245"/>
      <c r="K25" s="245"/>
      <c r="L25" s="245"/>
      <c r="M25" s="245"/>
      <c r="N25" s="245"/>
    </row>
    <row r="26" spans="1:14" s="133" customFormat="1" x14ac:dyDescent="0.25">
      <c r="A26" s="132"/>
      <c r="B26" s="135"/>
      <c r="C26" s="245"/>
      <c r="D26" s="245"/>
      <c r="E26" s="245"/>
      <c r="F26" s="245"/>
      <c r="G26" s="245"/>
      <c r="H26" s="245"/>
      <c r="I26" s="245"/>
      <c r="J26" s="245"/>
      <c r="K26" s="245"/>
      <c r="L26" s="245"/>
      <c r="M26" s="245"/>
      <c r="N26" s="245"/>
    </row>
    <row r="27" spans="1:14" s="133" customFormat="1" x14ac:dyDescent="0.25">
      <c r="A27" s="132"/>
      <c r="B27" s="132"/>
      <c r="C27" s="245"/>
      <c r="D27" s="245"/>
      <c r="E27" s="245"/>
      <c r="F27" s="245"/>
      <c r="G27" s="245"/>
      <c r="H27" s="245"/>
      <c r="I27" s="245"/>
      <c r="J27" s="245"/>
      <c r="K27" s="245"/>
      <c r="L27" s="245"/>
      <c r="M27" s="245"/>
      <c r="N27" s="245"/>
    </row>
    <row r="28" spans="1:14" s="133" customFormat="1" x14ac:dyDescent="0.25">
      <c r="A28" s="132"/>
      <c r="B28" s="132"/>
      <c r="C28" s="245"/>
      <c r="D28" s="245"/>
      <c r="E28" s="245"/>
      <c r="F28" s="245"/>
      <c r="G28" s="245"/>
      <c r="H28" s="245"/>
      <c r="I28" s="245"/>
      <c r="J28" s="245"/>
      <c r="K28" s="245"/>
      <c r="L28" s="245"/>
      <c r="M28" s="245"/>
      <c r="N28" s="245"/>
    </row>
    <row r="29" spans="1:14" s="133" customFormat="1" x14ac:dyDescent="0.25">
      <c r="A29" s="132"/>
      <c r="B29" s="132"/>
      <c r="C29" s="245"/>
      <c r="D29" s="245"/>
      <c r="E29" s="245"/>
      <c r="F29" s="245"/>
      <c r="G29" s="245"/>
      <c r="H29" s="245"/>
      <c r="I29" s="245"/>
      <c r="J29" s="245"/>
      <c r="K29" s="245"/>
      <c r="L29" s="245"/>
      <c r="M29" s="245"/>
      <c r="N29" s="245"/>
    </row>
    <row r="30" spans="1:14" s="133" customFormat="1" x14ac:dyDescent="0.25">
      <c r="A30" s="132"/>
      <c r="B30" s="132"/>
      <c r="C30" s="245"/>
      <c r="D30" s="245"/>
      <c r="E30" s="245"/>
      <c r="F30" s="245"/>
      <c r="G30" s="245"/>
      <c r="H30" s="245"/>
      <c r="I30" s="245"/>
      <c r="J30" s="245"/>
      <c r="K30" s="245"/>
      <c r="L30" s="245"/>
      <c r="M30" s="245"/>
      <c r="N30" s="245"/>
    </row>
    <row r="31" spans="1:14" s="133" customFormat="1" x14ac:dyDescent="0.25">
      <c r="A31" s="132"/>
      <c r="B31" s="132"/>
      <c r="C31" s="236" t="s">
        <v>137</v>
      </c>
      <c r="D31" s="237"/>
      <c r="E31" s="237"/>
      <c r="F31" s="237"/>
      <c r="G31" s="237"/>
      <c r="H31" s="237"/>
      <c r="I31" s="237"/>
      <c r="J31" s="237"/>
      <c r="K31" s="237"/>
      <c r="L31" s="237"/>
      <c r="M31" s="237"/>
      <c r="N31" s="238"/>
    </row>
    <row r="32" spans="1:14" s="133" customFormat="1" x14ac:dyDescent="0.25">
      <c r="A32" s="132"/>
      <c r="B32" s="132"/>
      <c r="C32" s="239"/>
      <c r="D32" s="240"/>
      <c r="E32" s="240"/>
      <c r="F32" s="240"/>
      <c r="G32" s="240"/>
      <c r="H32" s="240"/>
      <c r="I32" s="240"/>
      <c r="J32" s="240"/>
      <c r="K32" s="240"/>
      <c r="L32" s="240"/>
      <c r="M32" s="240"/>
      <c r="N32" s="241"/>
    </row>
    <row r="33" spans="1:14" s="133" customFormat="1" x14ac:dyDescent="0.25">
      <c r="A33" s="132"/>
      <c r="B33" s="132"/>
      <c r="C33" s="239"/>
      <c r="D33" s="240"/>
      <c r="E33" s="240"/>
      <c r="F33" s="240"/>
      <c r="G33" s="240"/>
      <c r="H33" s="240"/>
      <c r="I33" s="240"/>
      <c r="J33" s="240"/>
      <c r="K33" s="240"/>
      <c r="L33" s="240"/>
      <c r="M33" s="240"/>
      <c r="N33" s="241"/>
    </row>
    <row r="34" spans="1:14" s="133" customFormat="1" x14ac:dyDescent="0.25">
      <c r="A34" s="132"/>
      <c r="B34" s="132"/>
      <c r="C34" s="239"/>
      <c r="D34" s="240"/>
      <c r="E34" s="240"/>
      <c r="F34" s="240"/>
      <c r="G34" s="240"/>
      <c r="H34" s="240"/>
      <c r="I34" s="240"/>
      <c r="J34" s="240"/>
      <c r="K34" s="240"/>
      <c r="L34" s="240"/>
      <c r="M34" s="240"/>
      <c r="N34" s="241"/>
    </row>
    <row r="35" spans="1:14" s="133" customFormat="1" x14ac:dyDescent="0.25">
      <c r="A35" s="132"/>
      <c r="B35" s="132"/>
      <c r="C35" s="239"/>
      <c r="D35" s="240"/>
      <c r="E35" s="240"/>
      <c r="F35" s="240"/>
      <c r="G35" s="240"/>
      <c r="H35" s="240"/>
      <c r="I35" s="240"/>
      <c r="J35" s="240"/>
      <c r="K35" s="240"/>
      <c r="L35" s="240"/>
      <c r="M35" s="240"/>
      <c r="N35" s="241"/>
    </row>
    <row r="36" spans="1:14" s="133" customFormat="1" x14ac:dyDescent="0.25">
      <c r="A36" s="132"/>
      <c r="B36" s="132"/>
      <c r="C36" s="239"/>
      <c r="D36" s="240"/>
      <c r="E36" s="240"/>
      <c r="F36" s="240"/>
      <c r="G36" s="240"/>
      <c r="H36" s="240"/>
      <c r="I36" s="240"/>
      <c r="J36" s="240"/>
      <c r="K36" s="240"/>
      <c r="L36" s="240"/>
      <c r="M36" s="240"/>
      <c r="N36" s="241"/>
    </row>
    <row r="37" spans="1:14" x14ac:dyDescent="0.3">
      <c r="C37" s="239"/>
      <c r="D37" s="240"/>
      <c r="E37" s="240"/>
      <c r="F37" s="240"/>
      <c r="G37" s="240"/>
      <c r="H37" s="240"/>
      <c r="I37" s="240"/>
      <c r="J37" s="240"/>
      <c r="K37" s="240"/>
      <c r="L37" s="240"/>
      <c r="M37" s="240"/>
      <c r="N37" s="241"/>
    </row>
    <row r="38" spans="1:14" x14ac:dyDescent="0.3">
      <c r="C38" s="239"/>
      <c r="D38" s="240"/>
      <c r="E38" s="240"/>
      <c r="F38" s="240"/>
      <c r="G38" s="240"/>
      <c r="H38" s="240"/>
      <c r="I38" s="240"/>
      <c r="J38" s="240"/>
      <c r="K38" s="240"/>
      <c r="L38" s="240"/>
      <c r="M38" s="240"/>
      <c r="N38" s="241"/>
    </row>
    <row r="39" spans="1:14" x14ac:dyDescent="0.3">
      <c r="C39" s="239"/>
      <c r="D39" s="240"/>
      <c r="E39" s="240"/>
      <c r="F39" s="240"/>
      <c r="G39" s="240"/>
      <c r="H39" s="240"/>
      <c r="I39" s="240"/>
      <c r="J39" s="240"/>
      <c r="K39" s="240"/>
      <c r="L39" s="240"/>
      <c r="M39" s="240"/>
      <c r="N39" s="241"/>
    </row>
    <row r="40" spans="1:14" x14ac:dyDescent="0.3">
      <c r="C40" s="242"/>
      <c r="D40" s="243"/>
      <c r="E40" s="243"/>
      <c r="F40" s="243"/>
      <c r="G40" s="243"/>
      <c r="H40" s="243"/>
      <c r="I40" s="243"/>
      <c r="J40" s="243"/>
      <c r="K40" s="243"/>
      <c r="L40" s="243"/>
      <c r="M40" s="243"/>
      <c r="N40" s="244"/>
    </row>
    <row r="42" spans="1:14" x14ac:dyDescent="0.3">
      <c r="C42" s="245" t="s">
        <v>108</v>
      </c>
      <c r="D42" s="245"/>
      <c r="E42" s="245"/>
      <c r="F42" s="245"/>
      <c r="G42" s="245"/>
      <c r="H42" s="245"/>
      <c r="I42" s="245"/>
      <c r="J42" s="245"/>
      <c r="K42" s="245"/>
      <c r="L42" s="245"/>
    </row>
    <row r="43" spans="1:14" x14ac:dyDescent="0.3">
      <c r="C43" s="245"/>
      <c r="D43" s="245"/>
      <c r="E43" s="245"/>
      <c r="F43" s="245"/>
      <c r="G43" s="245"/>
      <c r="H43" s="245"/>
      <c r="I43" s="245"/>
      <c r="J43" s="245"/>
      <c r="K43" s="245"/>
      <c r="L43" s="245"/>
    </row>
    <row r="44" spans="1:14" x14ac:dyDescent="0.3">
      <c r="C44" s="245"/>
      <c r="D44" s="245"/>
      <c r="E44" s="245"/>
      <c r="F44" s="245"/>
      <c r="G44" s="245"/>
      <c r="H44" s="245"/>
      <c r="I44" s="245"/>
      <c r="J44" s="245"/>
      <c r="K44" s="245"/>
      <c r="L44" s="245"/>
    </row>
    <row r="45" spans="1:14" x14ac:dyDescent="0.3">
      <c r="C45" s="245"/>
      <c r="D45" s="245"/>
      <c r="E45" s="245"/>
      <c r="F45" s="245"/>
      <c r="G45" s="245"/>
      <c r="H45" s="245"/>
      <c r="I45" s="245"/>
      <c r="J45" s="245"/>
      <c r="K45" s="245"/>
      <c r="L45" s="245"/>
    </row>
    <row r="46" spans="1:14" x14ac:dyDescent="0.3">
      <c r="C46" s="236" t="s">
        <v>138</v>
      </c>
      <c r="D46" s="237"/>
      <c r="E46" s="237"/>
      <c r="F46" s="237"/>
      <c r="G46" s="237"/>
      <c r="H46" s="237"/>
      <c r="I46" s="237"/>
      <c r="J46" s="237"/>
      <c r="K46" s="237"/>
      <c r="L46" s="237"/>
      <c r="M46" s="237"/>
      <c r="N46" s="238"/>
    </row>
    <row r="47" spans="1:14" x14ac:dyDescent="0.3">
      <c r="C47" s="239"/>
      <c r="D47" s="240"/>
      <c r="E47" s="240"/>
      <c r="F47" s="240"/>
      <c r="G47" s="240"/>
      <c r="H47" s="240"/>
      <c r="I47" s="240"/>
      <c r="J47" s="240"/>
      <c r="K47" s="240"/>
      <c r="L47" s="240"/>
      <c r="M47" s="240"/>
      <c r="N47" s="241"/>
    </row>
    <row r="48" spans="1:14" x14ac:dyDescent="0.3">
      <c r="C48" s="239"/>
      <c r="D48" s="240"/>
      <c r="E48" s="240"/>
      <c r="F48" s="240"/>
      <c r="G48" s="240"/>
      <c r="H48" s="240"/>
      <c r="I48" s="240"/>
      <c r="J48" s="240"/>
      <c r="K48" s="240"/>
      <c r="L48" s="240"/>
      <c r="M48" s="240"/>
      <c r="N48" s="241"/>
    </row>
    <row r="49" spans="2:14" x14ac:dyDescent="0.3">
      <c r="C49" s="239"/>
      <c r="D49" s="240"/>
      <c r="E49" s="240"/>
      <c r="F49" s="240"/>
      <c r="G49" s="240"/>
      <c r="H49" s="240"/>
      <c r="I49" s="240"/>
      <c r="J49" s="240"/>
      <c r="K49" s="240"/>
      <c r="L49" s="240"/>
      <c r="M49" s="240"/>
      <c r="N49" s="241"/>
    </row>
    <row r="50" spans="2:14" x14ac:dyDescent="0.3">
      <c r="C50" s="239"/>
      <c r="D50" s="240"/>
      <c r="E50" s="240"/>
      <c r="F50" s="240"/>
      <c r="G50" s="240"/>
      <c r="H50" s="240"/>
      <c r="I50" s="240"/>
      <c r="J50" s="240"/>
      <c r="K50" s="240"/>
      <c r="L50" s="240"/>
      <c r="M50" s="240"/>
      <c r="N50" s="241"/>
    </row>
    <row r="51" spans="2:14" x14ac:dyDescent="0.3">
      <c r="C51" s="239"/>
      <c r="D51" s="240"/>
      <c r="E51" s="240"/>
      <c r="F51" s="240"/>
      <c r="G51" s="240"/>
      <c r="H51" s="240"/>
      <c r="I51" s="240"/>
      <c r="J51" s="240"/>
      <c r="K51" s="240"/>
      <c r="L51" s="240"/>
      <c r="M51" s="240"/>
      <c r="N51" s="241"/>
    </row>
    <row r="52" spans="2:14" x14ac:dyDescent="0.3">
      <c r="C52" s="239"/>
      <c r="D52" s="240"/>
      <c r="E52" s="240"/>
      <c r="F52" s="240"/>
      <c r="G52" s="240"/>
      <c r="H52" s="240"/>
      <c r="I52" s="240"/>
      <c r="J52" s="240"/>
      <c r="K52" s="240"/>
      <c r="L52" s="240"/>
      <c r="M52" s="240"/>
      <c r="N52" s="241"/>
    </row>
    <row r="53" spans="2:14" x14ac:dyDescent="0.3">
      <c r="C53" s="239"/>
      <c r="D53" s="240"/>
      <c r="E53" s="240"/>
      <c r="F53" s="240"/>
      <c r="G53" s="240"/>
      <c r="H53" s="240"/>
      <c r="I53" s="240"/>
      <c r="J53" s="240"/>
      <c r="K53" s="240"/>
      <c r="L53" s="240"/>
      <c r="M53" s="240"/>
      <c r="N53" s="241"/>
    </row>
    <row r="54" spans="2:14" x14ac:dyDescent="0.3">
      <c r="C54" s="239"/>
      <c r="D54" s="240"/>
      <c r="E54" s="240"/>
      <c r="F54" s="240"/>
      <c r="G54" s="240"/>
      <c r="H54" s="240"/>
      <c r="I54" s="240"/>
      <c r="J54" s="240"/>
      <c r="K54" s="240"/>
      <c r="L54" s="240"/>
      <c r="M54" s="240"/>
      <c r="N54" s="241"/>
    </row>
    <row r="55" spans="2:14" x14ac:dyDescent="0.3">
      <c r="C55" s="242"/>
      <c r="D55" s="243"/>
      <c r="E55" s="243"/>
      <c r="F55" s="243"/>
      <c r="G55" s="243"/>
      <c r="H55" s="243"/>
      <c r="I55" s="243"/>
      <c r="J55" s="243"/>
      <c r="K55" s="243"/>
      <c r="L55" s="243"/>
      <c r="M55" s="243"/>
      <c r="N55" s="244"/>
    </row>
    <row r="58" spans="2:14" x14ac:dyDescent="0.3">
      <c r="B58" s="245" t="s">
        <v>109</v>
      </c>
      <c r="C58" s="245"/>
      <c r="D58" s="245"/>
      <c r="E58" s="245"/>
      <c r="F58" s="245"/>
      <c r="G58" s="245"/>
      <c r="H58" s="245"/>
      <c r="I58" s="245"/>
      <c r="J58" s="245"/>
      <c r="K58" s="245"/>
      <c r="L58" s="245"/>
    </row>
    <row r="59" spans="2:14" x14ac:dyDescent="0.3">
      <c r="B59" s="245"/>
      <c r="C59" s="245"/>
      <c r="D59" s="245"/>
      <c r="E59" s="245"/>
      <c r="F59" s="245"/>
      <c r="G59" s="245"/>
      <c r="H59" s="245"/>
      <c r="I59" s="245"/>
      <c r="J59" s="245"/>
      <c r="K59" s="245"/>
      <c r="L59" s="245"/>
    </row>
    <row r="60" spans="2:14" x14ac:dyDescent="0.3">
      <c r="B60" s="245"/>
      <c r="C60" s="245"/>
      <c r="D60" s="245"/>
      <c r="E60" s="245"/>
      <c r="F60" s="245"/>
      <c r="G60" s="245"/>
      <c r="H60" s="245"/>
      <c r="I60" s="245"/>
      <c r="J60" s="245"/>
      <c r="K60" s="245"/>
      <c r="L60" s="245"/>
    </row>
    <row r="61" spans="2:14" x14ac:dyDescent="0.3">
      <c r="B61" s="236" t="s">
        <v>139</v>
      </c>
      <c r="C61" s="237"/>
      <c r="D61" s="237"/>
      <c r="E61" s="237"/>
      <c r="F61" s="237"/>
      <c r="G61" s="237"/>
      <c r="H61" s="237"/>
      <c r="I61" s="237"/>
      <c r="J61" s="237"/>
      <c r="K61" s="237"/>
      <c r="L61" s="237"/>
      <c r="M61" s="237"/>
      <c r="N61" s="238"/>
    </row>
    <row r="62" spans="2:14" x14ac:dyDescent="0.3">
      <c r="B62" s="239"/>
      <c r="C62" s="240"/>
      <c r="D62" s="240"/>
      <c r="E62" s="240"/>
      <c r="F62" s="240"/>
      <c r="G62" s="240"/>
      <c r="H62" s="240"/>
      <c r="I62" s="240"/>
      <c r="J62" s="240"/>
      <c r="K62" s="240"/>
      <c r="L62" s="240"/>
      <c r="M62" s="240"/>
      <c r="N62" s="241"/>
    </row>
    <row r="63" spans="2:14" x14ac:dyDescent="0.3">
      <c r="B63" s="239"/>
      <c r="C63" s="240"/>
      <c r="D63" s="240"/>
      <c r="E63" s="240"/>
      <c r="F63" s="240"/>
      <c r="G63" s="240"/>
      <c r="H63" s="240"/>
      <c r="I63" s="240"/>
      <c r="J63" s="240"/>
      <c r="K63" s="240"/>
      <c r="L63" s="240"/>
      <c r="M63" s="240"/>
      <c r="N63" s="241"/>
    </row>
    <row r="64" spans="2:14" x14ac:dyDescent="0.3">
      <c r="B64" s="239"/>
      <c r="C64" s="240"/>
      <c r="D64" s="240"/>
      <c r="E64" s="240"/>
      <c r="F64" s="240"/>
      <c r="G64" s="240"/>
      <c r="H64" s="240"/>
      <c r="I64" s="240"/>
      <c r="J64" s="240"/>
      <c r="K64" s="240"/>
      <c r="L64" s="240"/>
      <c r="M64" s="240"/>
      <c r="N64" s="241"/>
    </row>
    <row r="65" spans="2:14" x14ac:dyDescent="0.3">
      <c r="B65" s="239"/>
      <c r="C65" s="240"/>
      <c r="D65" s="240"/>
      <c r="E65" s="240"/>
      <c r="F65" s="240"/>
      <c r="G65" s="240"/>
      <c r="H65" s="240"/>
      <c r="I65" s="240"/>
      <c r="J65" s="240"/>
      <c r="K65" s="240"/>
      <c r="L65" s="240"/>
      <c r="M65" s="240"/>
      <c r="N65" s="241"/>
    </row>
    <row r="66" spans="2:14" x14ac:dyDescent="0.3">
      <c r="B66" s="239"/>
      <c r="C66" s="240"/>
      <c r="D66" s="240"/>
      <c r="E66" s="240"/>
      <c r="F66" s="240"/>
      <c r="G66" s="240"/>
      <c r="H66" s="240"/>
      <c r="I66" s="240"/>
      <c r="J66" s="240"/>
      <c r="K66" s="240"/>
      <c r="L66" s="240"/>
      <c r="M66" s="240"/>
      <c r="N66" s="241"/>
    </row>
    <row r="67" spans="2:14" x14ac:dyDescent="0.3">
      <c r="B67" s="239"/>
      <c r="C67" s="240"/>
      <c r="D67" s="240"/>
      <c r="E67" s="240"/>
      <c r="F67" s="240"/>
      <c r="G67" s="240"/>
      <c r="H67" s="240"/>
      <c r="I67" s="240"/>
      <c r="J67" s="240"/>
      <c r="K67" s="240"/>
      <c r="L67" s="240"/>
      <c r="M67" s="240"/>
      <c r="N67" s="241"/>
    </row>
    <row r="68" spans="2:14" x14ac:dyDescent="0.3">
      <c r="B68" s="239"/>
      <c r="C68" s="240"/>
      <c r="D68" s="240"/>
      <c r="E68" s="240"/>
      <c r="F68" s="240"/>
      <c r="G68" s="240"/>
      <c r="H68" s="240"/>
      <c r="I68" s="240"/>
      <c r="J68" s="240"/>
      <c r="K68" s="240"/>
      <c r="L68" s="240"/>
      <c r="M68" s="240"/>
      <c r="N68" s="241"/>
    </row>
    <row r="69" spans="2:14" x14ac:dyDescent="0.3">
      <c r="B69" s="239"/>
      <c r="C69" s="240"/>
      <c r="D69" s="240"/>
      <c r="E69" s="240"/>
      <c r="F69" s="240"/>
      <c r="G69" s="240"/>
      <c r="H69" s="240"/>
      <c r="I69" s="240"/>
      <c r="J69" s="240"/>
      <c r="K69" s="240"/>
      <c r="L69" s="240"/>
      <c r="M69" s="240"/>
      <c r="N69" s="241"/>
    </row>
    <row r="70" spans="2:14" x14ac:dyDescent="0.3">
      <c r="B70" s="239"/>
      <c r="C70" s="240"/>
      <c r="D70" s="240"/>
      <c r="E70" s="240"/>
      <c r="F70" s="240"/>
      <c r="G70" s="240"/>
      <c r="H70" s="240"/>
      <c r="I70" s="240"/>
      <c r="J70" s="240"/>
      <c r="K70" s="240"/>
      <c r="L70" s="240"/>
      <c r="M70" s="240"/>
      <c r="N70" s="241"/>
    </row>
    <row r="71" spans="2:14" x14ac:dyDescent="0.3">
      <c r="B71" s="239"/>
      <c r="C71" s="240"/>
      <c r="D71" s="240"/>
      <c r="E71" s="240"/>
      <c r="F71" s="240"/>
      <c r="G71" s="240"/>
      <c r="H71" s="240"/>
      <c r="I71" s="240"/>
      <c r="J71" s="240"/>
      <c r="K71" s="240"/>
      <c r="L71" s="240"/>
      <c r="M71" s="240"/>
      <c r="N71" s="241"/>
    </row>
    <row r="72" spans="2:14" x14ac:dyDescent="0.3">
      <c r="B72" s="242"/>
      <c r="C72" s="243"/>
      <c r="D72" s="243"/>
      <c r="E72" s="243"/>
      <c r="F72" s="243"/>
      <c r="G72" s="243"/>
      <c r="H72" s="243"/>
      <c r="I72" s="243"/>
      <c r="J72" s="243"/>
      <c r="K72" s="243"/>
      <c r="L72" s="243"/>
      <c r="M72" s="243"/>
      <c r="N72" s="244"/>
    </row>
    <row r="73" spans="2:14" x14ac:dyDescent="0.3">
      <c r="B73" s="136"/>
      <c r="C73" s="136"/>
      <c r="D73" s="136"/>
      <c r="E73" s="136"/>
      <c r="F73" s="136"/>
      <c r="G73" s="136"/>
      <c r="H73" s="136"/>
      <c r="I73" s="136"/>
      <c r="J73" s="136"/>
      <c r="K73" s="136"/>
      <c r="L73" s="136"/>
      <c r="M73" s="136"/>
      <c r="N73" s="136"/>
    </row>
    <row r="74" spans="2:14" x14ac:dyDescent="0.3">
      <c r="B74" s="136"/>
      <c r="C74" s="136"/>
      <c r="D74" s="136"/>
      <c r="E74" s="136"/>
      <c r="F74" s="136"/>
      <c r="G74" s="136"/>
      <c r="H74" s="136"/>
      <c r="I74" s="136"/>
      <c r="J74" s="136"/>
      <c r="K74" s="136"/>
      <c r="L74" s="136"/>
      <c r="M74" s="136"/>
      <c r="N74" s="136"/>
    </row>
    <row r="75" spans="2:14" ht="12.75" customHeight="1" x14ac:dyDescent="0.3">
      <c r="B75" s="245" t="s">
        <v>111</v>
      </c>
      <c r="C75" s="245"/>
      <c r="D75" s="245"/>
      <c r="E75" s="245"/>
      <c r="F75" s="245"/>
      <c r="G75" s="245"/>
      <c r="H75" s="245"/>
      <c r="I75" s="245"/>
      <c r="J75" s="245"/>
      <c r="K75" s="245"/>
      <c r="L75" s="245"/>
    </row>
    <row r="76" spans="2:14" x14ac:dyDescent="0.3">
      <c r="B76" s="245"/>
      <c r="C76" s="245"/>
      <c r="D76" s="245"/>
      <c r="E76" s="245"/>
      <c r="F76" s="245"/>
      <c r="G76" s="245"/>
      <c r="H76" s="245"/>
      <c r="I76" s="245"/>
      <c r="J76" s="245"/>
      <c r="K76" s="245"/>
      <c r="L76" s="245"/>
    </row>
    <row r="77" spans="2:14" x14ac:dyDescent="0.3">
      <c r="B77" s="245"/>
      <c r="C77" s="245"/>
      <c r="D77" s="245"/>
      <c r="E77" s="245"/>
      <c r="F77" s="245"/>
      <c r="G77" s="245"/>
      <c r="H77" s="245"/>
      <c r="I77" s="245"/>
      <c r="J77" s="245"/>
      <c r="K77" s="245"/>
      <c r="L77" s="245"/>
    </row>
    <row r="78" spans="2:14" x14ac:dyDescent="0.3">
      <c r="B78" s="245"/>
      <c r="C78" s="245"/>
      <c r="D78" s="245"/>
      <c r="E78" s="245"/>
      <c r="F78" s="245"/>
      <c r="G78" s="245"/>
      <c r="H78" s="245"/>
      <c r="I78" s="245"/>
      <c r="J78" s="245"/>
      <c r="K78" s="245"/>
      <c r="L78" s="245"/>
    </row>
    <row r="79" spans="2:14" x14ac:dyDescent="0.3">
      <c r="B79" s="245"/>
      <c r="C79" s="245"/>
      <c r="D79" s="245"/>
      <c r="E79" s="245"/>
      <c r="F79" s="245"/>
      <c r="G79" s="245"/>
      <c r="H79" s="245"/>
      <c r="I79" s="245"/>
      <c r="J79" s="245"/>
      <c r="K79" s="245"/>
      <c r="L79" s="245"/>
    </row>
    <row r="80" spans="2:14" x14ac:dyDescent="0.3">
      <c r="B80" s="245"/>
      <c r="C80" s="245"/>
      <c r="D80" s="245"/>
      <c r="E80" s="245"/>
      <c r="F80" s="245"/>
      <c r="G80" s="245"/>
      <c r="H80" s="245"/>
      <c r="I80" s="245"/>
      <c r="J80" s="245"/>
      <c r="K80" s="245"/>
      <c r="L80" s="245"/>
    </row>
    <row r="81" spans="1:14" x14ac:dyDescent="0.3">
      <c r="B81" s="245"/>
      <c r="C81" s="245"/>
      <c r="D81" s="245"/>
      <c r="E81" s="245"/>
      <c r="F81" s="245"/>
      <c r="G81" s="245"/>
      <c r="H81" s="245"/>
      <c r="I81" s="245"/>
      <c r="J81" s="245"/>
      <c r="K81" s="245"/>
      <c r="L81" s="245"/>
    </row>
    <row r="82" spans="1:14" x14ac:dyDescent="0.3">
      <c r="B82" s="236" t="s">
        <v>140</v>
      </c>
      <c r="C82" s="237"/>
      <c r="D82" s="237"/>
      <c r="E82" s="237"/>
      <c r="F82" s="237"/>
      <c r="G82" s="237"/>
      <c r="H82" s="237"/>
      <c r="I82" s="237"/>
      <c r="J82" s="237"/>
      <c r="K82" s="237"/>
      <c r="L82" s="237"/>
      <c r="M82" s="237"/>
      <c r="N82" s="238"/>
    </row>
    <row r="83" spans="1:14" x14ac:dyDescent="0.3">
      <c r="B83" s="239"/>
      <c r="C83" s="240"/>
      <c r="D83" s="240"/>
      <c r="E83" s="240"/>
      <c r="F83" s="240"/>
      <c r="G83" s="240"/>
      <c r="H83" s="240"/>
      <c r="I83" s="240"/>
      <c r="J83" s="240"/>
      <c r="K83" s="240"/>
      <c r="L83" s="240"/>
      <c r="M83" s="240"/>
      <c r="N83" s="241"/>
    </row>
    <row r="84" spans="1:14" x14ac:dyDescent="0.3">
      <c r="B84" s="239"/>
      <c r="C84" s="240"/>
      <c r="D84" s="240"/>
      <c r="E84" s="240"/>
      <c r="F84" s="240"/>
      <c r="G84" s="240"/>
      <c r="H84" s="240"/>
      <c r="I84" s="240"/>
      <c r="J84" s="240"/>
      <c r="K84" s="240"/>
      <c r="L84" s="240"/>
      <c r="M84" s="240"/>
      <c r="N84" s="241"/>
    </row>
    <row r="85" spans="1:14" x14ac:dyDescent="0.3">
      <c r="B85" s="239"/>
      <c r="C85" s="240"/>
      <c r="D85" s="240"/>
      <c r="E85" s="240"/>
      <c r="F85" s="240"/>
      <c r="G85" s="240"/>
      <c r="H85" s="240"/>
      <c r="I85" s="240"/>
      <c r="J85" s="240"/>
      <c r="K85" s="240"/>
      <c r="L85" s="240"/>
      <c r="M85" s="240"/>
      <c r="N85" s="241"/>
    </row>
    <row r="86" spans="1:14" x14ac:dyDescent="0.3">
      <c r="B86" s="239"/>
      <c r="C86" s="240"/>
      <c r="D86" s="240"/>
      <c r="E86" s="240"/>
      <c r="F86" s="240"/>
      <c r="G86" s="240"/>
      <c r="H86" s="240"/>
      <c r="I86" s="240"/>
      <c r="J86" s="240"/>
      <c r="K86" s="240"/>
      <c r="L86" s="240"/>
      <c r="M86" s="240"/>
      <c r="N86" s="241"/>
    </row>
    <row r="87" spans="1:14" x14ac:dyDescent="0.3">
      <c r="B87" s="239"/>
      <c r="C87" s="240"/>
      <c r="D87" s="240"/>
      <c r="E87" s="240"/>
      <c r="F87" s="240"/>
      <c r="G87" s="240"/>
      <c r="H87" s="240"/>
      <c r="I87" s="240"/>
      <c r="J87" s="240"/>
      <c r="K87" s="240"/>
      <c r="L87" s="240"/>
      <c r="M87" s="240"/>
      <c r="N87" s="241"/>
    </row>
    <row r="88" spans="1:14" x14ac:dyDescent="0.3">
      <c r="B88" s="239"/>
      <c r="C88" s="240"/>
      <c r="D88" s="240"/>
      <c r="E88" s="240"/>
      <c r="F88" s="240"/>
      <c r="G88" s="240"/>
      <c r="H88" s="240"/>
      <c r="I88" s="240"/>
      <c r="J88" s="240"/>
      <c r="K88" s="240"/>
      <c r="L88" s="240"/>
      <c r="M88" s="240"/>
      <c r="N88" s="241"/>
    </row>
    <row r="89" spans="1:14" x14ac:dyDescent="0.3">
      <c r="B89" s="239"/>
      <c r="C89" s="240"/>
      <c r="D89" s="240"/>
      <c r="E89" s="240"/>
      <c r="F89" s="240"/>
      <c r="G89" s="240"/>
      <c r="H89" s="240"/>
      <c r="I89" s="240"/>
      <c r="J89" s="240"/>
      <c r="K89" s="240"/>
      <c r="L89" s="240"/>
      <c r="M89" s="240"/>
      <c r="N89" s="241"/>
    </row>
    <row r="90" spans="1:14" x14ac:dyDescent="0.3">
      <c r="B90" s="239"/>
      <c r="C90" s="240"/>
      <c r="D90" s="240"/>
      <c r="E90" s="240"/>
      <c r="F90" s="240"/>
      <c r="G90" s="240"/>
      <c r="H90" s="240"/>
      <c r="I90" s="240"/>
      <c r="J90" s="240"/>
      <c r="K90" s="240"/>
      <c r="L90" s="240"/>
      <c r="M90" s="240"/>
      <c r="N90" s="241"/>
    </row>
    <row r="91" spans="1:14" x14ac:dyDescent="0.3">
      <c r="B91" s="239"/>
      <c r="C91" s="240"/>
      <c r="D91" s="240"/>
      <c r="E91" s="240"/>
      <c r="F91" s="240"/>
      <c r="G91" s="240"/>
      <c r="H91" s="240"/>
      <c r="I91" s="240"/>
      <c r="J91" s="240"/>
      <c r="K91" s="240"/>
      <c r="L91" s="240"/>
      <c r="M91" s="240"/>
      <c r="N91" s="241"/>
    </row>
    <row r="92" spans="1:14" x14ac:dyDescent="0.3">
      <c r="B92" s="239"/>
      <c r="C92" s="240"/>
      <c r="D92" s="240"/>
      <c r="E92" s="240"/>
      <c r="F92" s="240"/>
      <c r="G92" s="240"/>
      <c r="H92" s="240"/>
      <c r="I92" s="240"/>
      <c r="J92" s="240"/>
      <c r="K92" s="240"/>
      <c r="L92" s="240"/>
      <c r="M92" s="240"/>
      <c r="N92" s="241"/>
    </row>
    <row r="93" spans="1:14" x14ac:dyDescent="0.3">
      <c r="B93" s="242"/>
      <c r="C93" s="243"/>
      <c r="D93" s="243"/>
      <c r="E93" s="243"/>
      <c r="F93" s="243"/>
      <c r="G93" s="243"/>
      <c r="H93" s="243"/>
      <c r="I93" s="243"/>
      <c r="J93" s="243"/>
      <c r="K93" s="243"/>
      <c r="L93" s="243"/>
      <c r="M93" s="243"/>
      <c r="N93" s="244"/>
    </row>
    <row r="94" spans="1:14" x14ac:dyDescent="0.3">
      <c r="B94" s="136"/>
      <c r="C94" s="136"/>
      <c r="D94" s="136"/>
      <c r="E94" s="136"/>
      <c r="F94" s="136"/>
      <c r="G94" s="136"/>
      <c r="H94" s="136"/>
      <c r="I94" s="136"/>
      <c r="J94" s="136"/>
      <c r="K94" s="136"/>
      <c r="L94" s="136"/>
      <c r="M94" s="136"/>
      <c r="N94" s="136"/>
    </row>
    <row r="95" spans="1:14" x14ac:dyDescent="0.3">
      <c r="A95" s="246" t="s">
        <v>44</v>
      </c>
      <c r="B95" s="246"/>
      <c r="C95" s="246"/>
      <c r="D95" s="246"/>
      <c r="E95" s="246"/>
      <c r="F95" s="246"/>
      <c r="G95" s="246"/>
      <c r="H95" s="246"/>
      <c r="I95" s="246"/>
      <c r="J95" s="246"/>
      <c r="K95" s="246"/>
    </row>
    <row r="96" spans="1:14" x14ac:dyDescent="0.3">
      <c r="A96" s="246"/>
      <c r="B96" s="246"/>
      <c r="C96" s="246"/>
      <c r="D96" s="246"/>
      <c r="E96" s="246"/>
      <c r="F96" s="246"/>
      <c r="G96" s="246"/>
      <c r="H96" s="246"/>
      <c r="I96" s="246"/>
      <c r="J96" s="246"/>
      <c r="K96" s="246"/>
    </row>
    <row r="97" spans="1:14" x14ac:dyDescent="0.3">
      <c r="A97" s="236"/>
      <c r="B97" s="237"/>
      <c r="C97" s="237"/>
      <c r="D97" s="237"/>
      <c r="E97" s="237"/>
      <c r="F97" s="237"/>
      <c r="G97" s="237"/>
      <c r="H97" s="237"/>
      <c r="I97" s="237"/>
      <c r="J97" s="237"/>
      <c r="K97" s="237"/>
      <c r="L97" s="237"/>
      <c r="M97" s="237"/>
      <c r="N97" s="238"/>
    </row>
    <row r="98" spans="1:14" x14ac:dyDescent="0.3">
      <c r="A98" s="239"/>
      <c r="B98" s="240"/>
      <c r="C98" s="240"/>
      <c r="D98" s="240"/>
      <c r="E98" s="240"/>
      <c r="F98" s="240"/>
      <c r="G98" s="240"/>
      <c r="H98" s="240"/>
      <c r="I98" s="240"/>
      <c r="J98" s="240"/>
      <c r="K98" s="240"/>
      <c r="L98" s="240"/>
      <c r="M98" s="240"/>
      <c r="N98" s="241"/>
    </row>
    <row r="99" spans="1:14" x14ac:dyDescent="0.3">
      <c r="A99" s="239"/>
      <c r="B99" s="240"/>
      <c r="C99" s="240"/>
      <c r="D99" s="240"/>
      <c r="E99" s="240"/>
      <c r="F99" s="240"/>
      <c r="G99" s="240"/>
      <c r="H99" s="240"/>
      <c r="I99" s="240"/>
      <c r="J99" s="240"/>
      <c r="K99" s="240"/>
      <c r="L99" s="240"/>
      <c r="M99" s="240"/>
      <c r="N99" s="241"/>
    </row>
    <row r="100" spans="1:14" x14ac:dyDescent="0.3">
      <c r="A100" s="239"/>
      <c r="B100" s="240"/>
      <c r="C100" s="240"/>
      <c r="D100" s="240"/>
      <c r="E100" s="240"/>
      <c r="F100" s="240"/>
      <c r="G100" s="240"/>
      <c r="H100" s="240"/>
      <c r="I100" s="240"/>
      <c r="J100" s="240"/>
      <c r="K100" s="240"/>
      <c r="L100" s="240"/>
      <c r="M100" s="240"/>
      <c r="N100" s="241"/>
    </row>
    <row r="101" spans="1:14" x14ac:dyDescent="0.3">
      <c r="A101" s="239"/>
      <c r="B101" s="240"/>
      <c r="C101" s="240"/>
      <c r="D101" s="240"/>
      <c r="E101" s="240"/>
      <c r="F101" s="240"/>
      <c r="G101" s="240"/>
      <c r="H101" s="240"/>
      <c r="I101" s="240"/>
      <c r="J101" s="240"/>
      <c r="K101" s="240"/>
      <c r="L101" s="240"/>
      <c r="M101" s="240"/>
      <c r="N101" s="241"/>
    </row>
    <row r="102" spans="1:14" x14ac:dyDescent="0.3">
      <c r="A102" s="239"/>
      <c r="B102" s="240"/>
      <c r="C102" s="240"/>
      <c r="D102" s="240"/>
      <c r="E102" s="240"/>
      <c r="F102" s="240"/>
      <c r="G102" s="240"/>
      <c r="H102" s="240"/>
      <c r="I102" s="240"/>
      <c r="J102" s="240"/>
      <c r="K102" s="240"/>
      <c r="L102" s="240"/>
      <c r="M102" s="240"/>
      <c r="N102" s="241"/>
    </row>
    <row r="103" spans="1:14" x14ac:dyDescent="0.3">
      <c r="A103" s="239"/>
      <c r="B103" s="240"/>
      <c r="C103" s="240"/>
      <c r="D103" s="240"/>
      <c r="E103" s="240"/>
      <c r="F103" s="240"/>
      <c r="G103" s="240"/>
      <c r="H103" s="240"/>
      <c r="I103" s="240"/>
      <c r="J103" s="240"/>
      <c r="K103" s="240"/>
      <c r="L103" s="240"/>
      <c r="M103" s="240"/>
      <c r="N103" s="241"/>
    </row>
    <row r="104" spans="1:14" x14ac:dyDescent="0.3">
      <c r="A104" s="242"/>
      <c r="B104" s="243"/>
      <c r="C104" s="243"/>
      <c r="D104" s="243"/>
      <c r="E104" s="243"/>
      <c r="F104" s="243"/>
      <c r="G104" s="243"/>
      <c r="H104" s="243"/>
      <c r="I104" s="243"/>
      <c r="J104" s="243"/>
      <c r="K104" s="243"/>
      <c r="L104" s="243"/>
      <c r="M104" s="243"/>
      <c r="N104" s="244"/>
    </row>
  </sheetData>
  <sheetProtection password="B93E" sheet="1" objects="1" scenarios="1"/>
  <mergeCells count="14">
    <mergeCell ref="A1:N1"/>
    <mergeCell ref="B8:N10"/>
    <mergeCell ref="B11:N22"/>
    <mergeCell ref="C25:N30"/>
    <mergeCell ref="C31:N40"/>
    <mergeCell ref="A3:G3"/>
    <mergeCell ref="B82:N93"/>
    <mergeCell ref="A97:N104"/>
    <mergeCell ref="B75:L81"/>
    <mergeCell ref="A95:K96"/>
    <mergeCell ref="C42:L45"/>
    <mergeCell ref="B58:L60"/>
    <mergeCell ref="C46:N55"/>
    <mergeCell ref="B61:N72"/>
  </mergeCells>
  <dataValidations count="2">
    <dataValidation allowBlank="1" showInputMessage="1" promptTitle="Note:" prompt="Press ALT+Enter to create a new line" sqref="B11:N22"/>
    <dataValidation allowBlank="1" showInputMessage="1" showErrorMessage="1" promptTitle="Note:" prompt="Press ALT+Enter to create a new line" sqref="C31:N40 C46:N55 B61:N72 B82:N93 A97:N104"/>
  </dataValidations>
  <pageMargins left="0.7" right="0.7" top="0.75" bottom="0.75" header="0.3" footer="0.3"/>
  <pageSetup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Proposal Budget - Guidance</vt:lpstr>
      <vt:lpstr>1. Overall Budget</vt:lpstr>
      <vt:lpstr>2. by Components</vt:lpstr>
      <vt:lpstr>3. Categorical</vt:lpstr>
      <vt:lpstr>4. Narrative</vt:lpstr>
      <vt:lpstr>'1. Overall Budget'!Print_Area</vt:lpstr>
      <vt:lpstr>'2. by Components'!Print_Area</vt:lpstr>
      <vt:lpstr>'3. Categorical'!Print_Area</vt:lpstr>
      <vt:lpstr>'Proposal Budget - Guidance'!Print_Area</vt:lpstr>
      <vt:lpstr>'1. Overall Budget'!Print_Titles</vt:lpstr>
      <vt:lpstr>'2. by Components'!Print_Titles</vt:lpstr>
      <vt:lpstr>'3. Categorical'!Print_Titles</vt:lpstr>
      <vt:lpstr>'Proposal Budget - Guidance'!Print_Titles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2013-02-08T22:09:36Z</dcterms:created>
  <dcterms:modified xsi:type="dcterms:W3CDTF">2013-07-19T14:35:41Z</dcterms:modified>
</cp:coreProperties>
</file>